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autoCompressPictures="0"/>
  <bookViews>
    <workbookView xWindow="240" yWindow="460" windowWidth="8600" windowHeight="9160" tabRatio="729" activeTab="1"/>
  </bookViews>
  <sheets>
    <sheet name="Master" sheetId="5" r:id="rId1"/>
    <sheet name="Master with Mean Wts" sheetId="15" r:id="rId2"/>
    <sheet name="Weight totals (weight only)" sheetId="16" r:id="rId3"/>
    <sheet name="Add Complete Y_N" sheetId="18" r:id="rId4"/>
    <sheet name="Study Completers (Wts &amp; Deltas)" sheetId="19" r:id="rId5"/>
    <sheet name="Data with means" sheetId="20" r:id="rId6"/>
    <sheet name="Adam Corr Data (FB Group) (2)" sheetId="25" r:id="rId7"/>
    <sheet name="Adam Corr Data (FB Group)row" sheetId="23" r:id="rId8"/>
    <sheet name="Adam Corr Data(Control Gp)" sheetId="24" r:id="rId9"/>
    <sheet name="Master Data" sheetId="29" r:id="rId10"/>
    <sheet name="Master(transposed)" sheetId="30" r:id="rId11"/>
  </sheets>
  <definedNames>
    <definedName name="_xlnm._FilterDatabase" localSheetId="3" hidden="1">'Add Complete Y_N'!$A$1:$X$41</definedName>
    <definedName name="_xlnm._FilterDatabase" localSheetId="5" hidden="1">'Data with means'!$A$1:$X$41</definedName>
    <definedName name="_xlnm._FilterDatabase" localSheetId="0" hidden="1">Master!$A$1:$A$100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3" i="19" l="1"/>
  <c r="Z3" i="19"/>
  <c r="Y4" i="19"/>
  <c r="Z4" i="19"/>
  <c r="Y5" i="19"/>
  <c r="Z5" i="19"/>
  <c r="Y6" i="19"/>
  <c r="Z6" i="19"/>
  <c r="Y7" i="19"/>
  <c r="Z7" i="19"/>
  <c r="Y8" i="19"/>
  <c r="Z8" i="19"/>
  <c r="Y9" i="19"/>
  <c r="Z9" i="19"/>
  <c r="Y10" i="19"/>
  <c r="Z10" i="19"/>
  <c r="Y11" i="19"/>
  <c r="Z11" i="19"/>
  <c r="Y12" i="19"/>
  <c r="Z12" i="19"/>
  <c r="Y13" i="19"/>
  <c r="Z13" i="19"/>
  <c r="Y14" i="19"/>
  <c r="Z14" i="19"/>
  <c r="Y15" i="19"/>
  <c r="Z15" i="19"/>
  <c r="Y16" i="19"/>
  <c r="Z16" i="19"/>
  <c r="Y17" i="19"/>
  <c r="Z17" i="19"/>
  <c r="Y18" i="19"/>
  <c r="Z18" i="19"/>
  <c r="Y19" i="19"/>
  <c r="Z19" i="19"/>
  <c r="Y20" i="19"/>
  <c r="Z20" i="19"/>
  <c r="Y21" i="19"/>
  <c r="Z21" i="19"/>
  <c r="Y22" i="19"/>
  <c r="Z22" i="19"/>
  <c r="Y23" i="19"/>
  <c r="Z23" i="19"/>
  <c r="Y24" i="19"/>
  <c r="Z24" i="19"/>
  <c r="Y25" i="19"/>
  <c r="Z25" i="19"/>
  <c r="Y26" i="19"/>
  <c r="Z26" i="19"/>
  <c r="Y27" i="19"/>
  <c r="Z27" i="19"/>
  <c r="Y28" i="19"/>
  <c r="Z28" i="19"/>
  <c r="Y29" i="19"/>
  <c r="Z29" i="19"/>
  <c r="Y30" i="19"/>
  <c r="Z30" i="19"/>
  <c r="Y31" i="19"/>
  <c r="Z31" i="19"/>
  <c r="Y2" i="19"/>
  <c r="Z2" i="19"/>
  <c r="AY3" i="29"/>
  <c r="AY2" i="29"/>
  <c r="J93" i="5"/>
  <c r="J94" i="5"/>
  <c r="J95" i="5"/>
  <c r="H93" i="5"/>
  <c r="C93" i="5"/>
  <c r="W41" i="20"/>
  <c r="V41" i="20"/>
  <c r="U41" i="20"/>
  <c r="T41" i="20"/>
  <c r="S41" i="20"/>
  <c r="R41" i="20"/>
  <c r="Q41" i="20"/>
  <c r="P41" i="20"/>
  <c r="O41" i="20"/>
  <c r="N41" i="20"/>
  <c r="W40" i="20"/>
  <c r="V40" i="20"/>
  <c r="U40" i="20"/>
  <c r="T40" i="20"/>
  <c r="S40" i="20"/>
  <c r="R40" i="20"/>
  <c r="Q40" i="20"/>
  <c r="P40" i="20"/>
  <c r="O40" i="20"/>
  <c r="N40" i="20"/>
  <c r="W39" i="20"/>
  <c r="V39" i="20"/>
  <c r="U39" i="20"/>
  <c r="T39" i="20"/>
  <c r="S39" i="20"/>
  <c r="R39" i="20"/>
  <c r="Q39" i="20"/>
  <c r="P39" i="20"/>
  <c r="O39" i="20"/>
  <c r="N39" i="20"/>
  <c r="R38" i="20"/>
  <c r="Q38" i="20"/>
  <c r="P38" i="20"/>
  <c r="O38" i="20"/>
  <c r="N38" i="20"/>
  <c r="W37" i="20"/>
  <c r="V37" i="20"/>
  <c r="U37" i="20"/>
  <c r="T37" i="20"/>
  <c r="S37" i="20"/>
  <c r="R37" i="20"/>
  <c r="Q37" i="20"/>
  <c r="P37" i="20"/>
  <c r="O37" i="20"/>
  <c r="N37" i="20"/>
  <c r="W36" i="20"/>
  <c r="V36" i="20"/>
  <c r="U36" i="20"/>
  <c r="T36" i="20"/>
  <c r="S36" i="20"/>
  <c r="R36" i="20"/>
  <c r="Q36" i="20"/>
  <c r="P36" i="20"/>
  <c r="O36" i="20"/>
  <c r="N36" i="20"/>
  <c r="W35" i="20"/>
  <c r="V35" i="20"/>
  <c r="U35" i="20"/>
  <c r="T35" i="20"/>
  <c r="S35" i="20"/>
  <c r="R35" i="20"/>
  <c r="Q35" i="20"/>
  <c r="P35" i="20"/>
  <c r="O35" i="20"/>
  <c r="N35" i="20"/>
  <c r="W34" i="20"/>
  <c r="V34" i="20"/>
  <c r="U34" i="20"/>
  <c r="T34" i="20"/>
  <c r="S34" i="20"/>
  <c r="R34" i="20"/>
  <c r="Q34" i="20"/>
  <c r="P34" i="20"/>
  <c r="O34" i="20"/>
  <c r="N34" i="20"/>
  <c r="R33" i="20"/>
  <c r="Q33" i="20"/>
  <c r="P33" i="20"/>
  <c r="O33" i="20"/>
  <c r="N33" i="20"/>
  <c r="W32" i="20"/>
  <c r="V32" i="20"/>
  <c r="U32" i="20"/>
  <c r="T32" i="20"/>
  <c r="S32" i="20"/>
  <c r="R32" i="20"/>
  <c r="Q32" i="20"/>
  <c r="P32" i="20"/>
  <c r="O32" i="20"/>
  <c r="N32" i="20"/>
  <c r="W31" i="20"/>
  <c r="V31" i="20"/>
  <c r="U31" i="20"/>
  <c r="T31" i="20"/>
  <c r="S31" i="20"/>
  <c r="R31" i="20"/>
  <c r="Q31" i="20"/>
  <c r="P31" i="20"/>
  <c r="O31" i="20"/>
  <c r="N31" i="20"/>
  <c r="R30" i="20"/>
  <c r="Q30" i="20"/>
  <c r="P30" i="20"/>
  <c r="O30" i="20"/>
  <c r="N30" i="20"/>
  <c r="W29" i="20"/>
  <c r="V29" i="20"/>
  <c r="U29" i="20"/>
  <c r="T29" i="20"/>
  <c r="S29" i="20"/>
  <c r="R29" i="20"/>
  <c r="Q29" i="20"/>
  <c r="P29" i="20"/>
  <c r="O29" i="20"/>
  <c r="N29" i="20"/>
  <c r="W28" i="20"/>
  <c r="V28" i="20"/>
  <c r="U28" i="20"/>
  <c r="T28" i="20"/>
  <c r="S28" i="20"/>
  <c r="R28" i="20"/>
  <c r="Q28" i="20"/>
  <c r="P28" i="20"/>
  <c r="O28" i="20"/>
  <c r="N28" i="20"/>
  <c r="R27" i="20"/>
  <c r="Q27" i="20"/>
  <c r="P27" i="20"/>
  <c r="O27" i="20"/>
  <c r="N27" i="20"/>
  <c r="R26" i="20"/>
  <c r="Q26" i="20"/>
  <c r="P26" i="20"/>
  <c r="O26" i="20"/>
  <c r="N26" i="20"/>
  <c r="W25" i="20"/>
  <c r="V25" i="20"/>
  <c r="U25" i="20"/>
  <c r="T25" i="20"/>
  <c r="S25" i="20"/>
  <c r="R25" i="20"/>
  <c r="Q25" i="20"/>
  <c r="P25" i="20"/>
  <c r="O25" i="20"/>
  <c r="N25" i="20"/>
  <c r="W24" i="20"/>
  <c r="V24" i="20"/>
  <c r="U24" i="20"/>
  <c r="T24" i="20"/>
  <c r="S24" i="20"/>
  <c r="R24" i="20"/>
  <c r="Q24" i="20"/>
  <c r="P24" i="20"/>
  <c r="O24" i="20"/>
  <c r="N24" i="20"/>
  <c r="W23" i="20"/>
  <c r="V23" i="20"/>
  <c r="U23" i="20"/>
  <c r="T23" i="20"/>
  <c r="S23" i="20"/>
  <c r="R23" i="20"/>
  <c r="Q23" i="20"/>
  <c r="P23" i="20"/>
  <c r="O23" i="20"/>
  <c r="N23" i="20"/>
  <c r="W22" i="20"/>
  <c r="V22" i="20"/>
  <c r="U22" i="20"/>
  <c r="T22" i="20"/>
  <c r="S22" i="20"/>
  <c r="R22" i="20"/>
  <c r="Q22" i="20"/>
  <c r="P22" i="20"/>
  <c r="O22" i="20"/>
  <c r="N22" i="20"/>
  <c r="W21" i="20"/>
  <c r="V21" i="20"/>
  <c r="U21" i="20"/>
  <c r="T21" i="20"/>
  <c r="S21" i="20"/>
  <c r="R21" i="20"/>
  <c r="Q21" i="20"/>
  <c r="P21" i="20"/>
  <c r="O21" i="20"/>
  <c r="N21" i="20"/>
  <c r="W20" i="20"/>
  <c r="V20" i="20"/>
  <c r="U20" i="20"/>
  <c r="T20" i="20"/>
  <c r="S20" i="20"/>
  <c r="R20" i="20"/>
  <c r="Q20" i="20"/>
  <c r="P20" i="20"/>
  <c r="O20" i="20"/>
  <c r="N20" i="20"/>
  <c r="W19" i="20"/>
  <c r="V19" i="20"/>
  <c r="U19" i="20"/>
  <c r="T19" i="20"/>
  <c r="S19" i="20"/>
  <c r="R19" i="20"/>
  <c r="Q19" i="20"/>
  <c r="P19" i="20"/>
  <c r="O19" i="20"/>
  <c r="N19" i="20"/>
  <c r="R18" i="20"/>
  <c r="Q18" i="20"/>
  <c r="P18" i="20"/>
  <c r="O18" i="20"/>
  <c r="N18" i="20"/>
  <c r="W17" i="20"/>
  <c r="V17" i="20"/>
  <c r="U17" i="20"/>
  <c r="T17" i="20"/>
  <c r="S17" i="20"/>
  <c r="R17" i="20"/>
  <c r="Q17" i="20"/>
  <c r="P17" i="20"/>
  <c r="O17" i="20"/>
  <c r="N17" i="20"/>
  <c r="R16" i="20"/>
  <c r="Q16" i="20"/>
  <c r="P16" i="20"/>
  <c r="O16" i="20"/>
  <c r="N16" i="20"/>
  <c r="W15" i="20"/>
  <c r="V15" i="20"/>
  <c r="U15" i="20"/>
  <c r="T15" i="20"/>
  <c r="S15" i="20"/>
  <c r="R15" i="20"/>
  <c r="Q15" i="20"/>
  <c r="P15" i="20"/>
  <c r="O15" i="20"/>
  <c r="N15" i="20"/>
  <c r="R14" i="20"/>
  <c r="Q14" i="20"/>
  <c r="P14" i="20"/>
  <c r="O14" i="20"/>
  <c r="N14" i="20"/>
  <c r="S13" i="20"/>
  <c r="R13" i="20"/>
  <c r="Q13" i="20"/>
  <c r="P13" i="20"/>
  <c r="O13" i="20"/>
  <c r="N13" i="20"/>
  <c r="W12" i="20"/>
  <c r="V12" i="20"/>
  <c r="U12" i="20"/>
  <c r="T12" i="20"/>
  <c r="S12" i="20"/>
  <c r="R12" i="20"/>
  <c r="Q12" i="20"/>
  <c r="P12" i="20"/>
  <c r="O12" i="20"/>
  <c r="N12" i="20"/>
  <c r="W11" i="20"/>
  <c r="V11" i="20"/>
  <c r="U11" i="20"/>
  <c r="T11" i="20"/>
  <c r="S11" i="20"/>
  <c r="R11" i="20"/>
  <c r="Q11" i="20"/>
  <c r="P11" i="20"/>
  <c r="O11" i="20"/>
  <c r="N11" i="20"/>
  <c r="W10" i="20"/>
  <c r="V10" i="20"/>
  <c r="U10" i="20"/>
  <c r="T10" i="20"/>
  <c r="S10" i="20"/>
  <c r="R10" i="20"/>
  <c r="Q10" i="20"/>
  <c r="P10" i="20"/>
  <c r="O10" i="20"/>
  <c r="N10" i="20"/>
  <c r="R9" i="20"/>
  <c r="Q9" i="20"/>
  <c r="P9" i="20"/>
  <c r="O9" i="20"/>
  <c r="N9" i="20"/>
  <c r="W8" i="20"/>
  <c r="V8" i="20"/>
  <c r="U8" i="20"/>
  <c r="T8" i="20"/>
  <c r="S8" i="20"/>
  <c r="R8" i="20"/>
  <c r="Q8" i="20"/>
  <c r="P8" i="20"/>
  <c r="O8" i="20"/>
  <c r="N8" i="20"/>
  <c r="W7" i="20"/>
  <c r="V7" i="20"/>
  <c r="U7" i="20"/>
  <c r="T7" i="20"/>
  <c r="S7" i="20"/>
  <c r="R7" i="20"/>
  <c r="Q7" i="20"/>
  <c r="P7" i="20"/>
  <c r="O7" i="20"/>
  <c r="N7" i="20"/>
  <c r="W6" i="20"/>
  <c r="V6" i="20"/>
  <c r="U6" i="20"/>
  <c r="T6" i="20"/>
  <c r="S6" i="20"/>
  <c r="R6" i="20"/>
  <c r="Q6" i="20"/>
  <c r="P6" i="20"/>
  <c r="O6" i="20"/>
  <c r="N6" i="20"/>
  <c r="W5" i="20"/>
  <c r="V5" i="20"/>
  <c r="U5" i="20"/>
  <c r="T5" i="20"/>
  <c r="S5" i="20"/>
  <c r="R5" i="20"/>
  <c r="Q5" i="20"/>
  <c r="P5" i="20"/>
  <c r="O5" i="20"/>
  <c r="N5" i="20"/>
  <c r="W4" i="20"/>
  <c r="V4" i="20"/>
  <c r="U4" i="20"/>
  <c r="T4" i="20"/>
  <c r="S4" i="20"/>
  <c r="R4" i="20"/>
  <c r="Q4" i="20"/>
  <c r="P4" i="20"/>
  <c r="O4" i="20"/>
  <c r="N4" i="20"/>
  <c r="W3" i="20"/>
  <c r="V3" i="20"/>
  <c r="U3" i="20"/>
  <c r="T3" i="20"/>
  <c r="S3" i="20"/>
  <c r="R3" i="20"/>
  <c r="Q3" i="20"/>
  <c r="P3" i="20"/>
  <c r="O3" i="20"/>
  <c r="N3" i="20"/>
  <c r="W2" i="20"/>
  <c r="V2" i="20"/>
  <c r="U2" i="20"/>
  <c r="T2" i="20"/>
  <c r="S2" i="20"/>
  <c r="R2" i="20"/>
  <c r="Q2" i="20"/>
  <c r="P2" i="20"/>
  <c r="O2" i="20"/>
  <c r="N2" i="20"/>
  <c r="W41" i="18"/>
  <c r="V41" i="18"/>
  <c r="U41" i="18"/>
  <c r="T41" i="18"/>
  <c r="S41" i="18"/>
  <c r="R41" i="18"/>
  <c r="Q41" i="18"/>
  <c r="P41" i="18"/>
  <c r="O41" i="18"/>
  <c r="N41" i="18"/>
  <c r="W40" i="18"/>
  <c r="V40" i="18"/>
  <c r="U40" i="18"/>
  <c r="T40" i="18"/>
  <c r="S40" i="18"/>
  <c r="R40" i="18"/>
  <c r="Q40" i="18"/>
  <c r="P40" i="18"/>
  <c r="O40" i="18"/>
  <c r="N40" i="18"/>
  <c r="W39" i="18"/>
  <c r="V39" i="18"/>
  <c r="U39" i="18"/>
  <c r="T39" i="18"/>
  <c r="S39" i="18"/>
  <c r="R39" i="18"/>
  <c r="Q39" i="18"/>
  <c r="P39" i="18"/>
  <c r="O39" i="18"/>
  <c r="N39" i="18"/>
  <c r="R38" i="18"/>
  <c r="Q38" i="18"/>
  <c r="P38" i="18"/>
  <c r="O38" i="18"/>
  <c r="N38" i="18"/>
  <c r="W37" i="18"/>
  <c r="V37" i="18"/>
  <c r="U37" i="18"/>
  <c r="T37" i="18"/>
  <c r="S37" i="18"/>
  <c r="R37" i="18"/>
  <c r="Q37" i="18"/>
  <c r="P37" i="18"/>
  <c r="O37" i="18"/>
  <c r="N37" i="18"/>
  <c r="W36" i="18"/>
  <c r="V36" i="18"/>
  <c r="U36" i="18"/>
  <c r="T36" i="18"/>
  <c r="S36" i="18"/>
  <c r="R36" i="18"/>
  <c r="Q36" i="18"/>
  <c r="P36" i="18"/>
  <c r="O36" i="18"/>
  <c r="N36" i="18"/>
  <c r="W35" i="18"/>
  <c r="V35" i="18"/>
  <c r="U35" i="18"/>
  <c r="T35" i="18"/>
  <c r="S35" i="18"/>
  <c r="R35" i="18"/>
  <c r="Q35" i="18"/>
  <c r="P35" i="18"/>
  <c r="O35" i="18"/>
  <c r="N35" i="18"/>
  <c r="W34" i="18"/>
  <c r="V34" i="18"/>
  <c r="U34" i="18"/>
  <c r="T34" i="18"/>
  <c r="S34" i="18"/>
  <c r="R34" i="18"/>
  <c r="Q34" i="18"/>
  <c r="P34" i="18"/>
  <c r="O34" i="18"/>
  <c r="N34" i="18"/>
  <c r="R33" i="18"/>
  <c r="Q33" i="18"/>
  <c r="P33" i="18"/>
  <c r="O33" i="18"/>
  <c r="N33" i="18"/>
  <c r="W32" i="18"/>
  <c r="V32" i="18"/>
  <c r="U32" i="18"/>
  <c r="T32" i="18"/>
  <c r="S32" i="18"/>
  <c r="R32" i="18"/>
  <c r="Q32" i="18"/>
  <c r="P32" i="18"/>
  <c r="O32" i="18"/>
  <c r="N32" i="18"/>
  <c r="W31" i="18"/>
  <c r="V31" i="18"/>
  <c r="U31" i="18"/>
  <c r="T31" i="18"/>
  <c r="S31" i="18"/>
  <c r="R31" i="18"/>
  <c r="Q31" i="18"/>
  <c r="P31" i="18"/>
  <c r="O31" i="18"/>
  <c r="N31" i="18"/>
  <c r="R30" i="18"/>
  <c r="Q30" i="18"/>
  <c r="P30" i="18"/>
  <c r="O30" i="18"/>
  <c r="N30" i="18"/>
  <c r="W29" i="18"/>
  <c r="V29" i="18"/>
  <c r="U29" i="18"/>
  <c r="T29" i="18"/>
  <c r="S29" i="18"/>
  <c r="R29" i="18"/>
  <c r="Q29" i="18"/>
  <c r="P29" i="18"/>
  <c r="O29" i="18"/>
  <c r="N29" i="18"/>
  <c r="W28" i="18"/>
  <c r="V28" i="18"/>
  <c r="U28" i="18"/>
  <c r="T28" i="18"/>
  <c r="S28" i="18"/>
  <c r="R28" i="18"/>
  <c r="Q28" i="18"/>
  <c r="P28" i="18"/>
  <c r="O28" i="18"/>
  <c r="N28" i="18"/>
  <c r="R27" i="18"/>
  <c r="Q27" i="18"/>
  <c r="P27" i="18"/>
  <c r="O27" i="18"/>
  <c r="N27" i="18"/>
  <c r="R26" i="18"/>
  <c r="Q26" i="18"/>
  <c r="P26" i="18"/>
  <c r="O26" i="18"/>
  <c r="N26" i="18"/>
  <c r="W25" i="18"/>
  <c r="V25" i="18"/>
  <c r="U25" i="18"/>
  <c r="T25" i="18"/>
  <c r="S25" i="18"/>
  <c r="R25" i="18"/>
  <c r="Q25" i="18"/>
  <c r="P25" i="18"/>
  <c r="O25" i="18"/>
  <c r="N25" i="18"/>
  <c r="W24" i="18"/>
  <c r="V24" i="18"/>
  <c r="U24" i="18"/>
  <c r="T24" i="18"/>
  <c r="S24" i="18"/>
  <c r="R24" i="18"/>
  <c r="Q24" i="18"/>
  <c r="P24" i="18"/>
  <c r="O24" i="18"/>
  <c r="N24" i="18"/>
  <c r="W23" i="18"/>
  <c r="V23" i="18"/>
  <c r="U23" i="18"/>
  <c r="T23" i="18"/>
  <c r="S23" i="18"/>
  <c r="R23" i="18"/>
  <c r="Q23" i="18"/>
  <c r="P23" i="18"/>
  <c r="O23" i="18"/>
  <c r="N23" i="18"/>
  <c r="W22" i="18"/>
  <c r="V22" i="18"/>
  <c r="U22" i="18"/>
  <c r="T22" i="18"/>
  <c r="S22" i="18"/>
  <c r="R22" i="18"/>
  <c r="Q22" i="18"/>
  <c r="P22" i="18"/>
  <c r="O22" i="18"/>
  <c r="N22" i="18"/>
  <c r="W21" i="18"/>
  <c r="V21" i="18"/>
  <c r="U21" i="18"/>
  <c r="T21" i="18"/>
  <c r="S21" i="18"/>
  <c r="R21" i="18"/>
  <c r="Q21" i="18"/>
  <c r="P21" i="18"/>
  <c r="O21" i="18"/>
  <c r="N21" i="18"/>
  <c r="W20" i="18"/>
  <c r="V20" i="18"/>
  <c r="U20" i="18"/>
  <c r="T20" i="18"/>
  <c r="S20" i="18"/>
  <c r="R20" i="18"/>
  <c r="Q20" i="18"/>
  <c r="P20" i="18"/>
  <c r="O20" i="18"/>
  <c r="N20" i="18"/>
  <c r="W19" i="18"/>
  <c r="V19" i="18"/>
  <c r="U19" i="18"/>
  <c r="T19" i="18"/>
  <c r="S19" i="18"/>
  <c r="R19" i="18"/>
  <c r="Q19" i="18"/>
  <c r="P19" i="18"/>
  <c r="O19" i="18"/>
  <c r="N19" i="18"/>
  <c r="R18" i="18"/>
  <c r="Q18" i="18"/>
  <c r="P18" i="18"/>
  <c r="O18" i="18"/>
  <c r="N18" i="18"/>
  <c r="W17" i="18"/>
  <c r="V17" i="18"/>
  <c r="U17" i="18"/>
  <c r="T17" i="18"/>
  <c r="S17" i="18"/>
  <c r="R17" i="18"/>
  <c r="Q17" i="18"/>
  <c r="P17" i="18"/>
  <c r="O17" i="18"/>
  <c r="N17" i="18"/>
  <c r="R16" i="18"/>
  <c r="Q16" i="18"/>
  <c r="P16" i="18"/>
  <c r="O16" i="18"/>
  <c r="N16" i="18"/>
  <c r="W15" i="18"/>
  <c r="V15" i="18"/>
  <c r="U15" i="18"/>
  <c r="T15" i="18"/>
  <c r="S15" i="18"/>
  <c r="R15" i="18"/>
  <c r="Q15" i="18"/>
  <c r="P15" i="18"/>
  <c r="O15" i="18"/>
  <c r="N15" i="18"/>
  <c r="R14" i="18"/>
  <c r="Q14" i="18"/>
  <c r="P14" i="18"/>
  <c r="O14" i="18"/>
  <c r="N14" i="18"/>
  <c r="S13" i="18"/>
  <c r="R13" i="18"/>
  <c r="Q13" i="18"/>
  <c r="P13" i="18"/>
  <c r="O13" i="18"/>
  <c r="N13" i="18"/>
  <c r="W12" i="18"/>
  <c r="V12" i="18"/>
  <c r="U12" i="18"/>
  <c r="T12" i="18"/>
  <c r="S12" i="18"/>
  <c r="R12" i="18"/>
  <c r="Q12" i="18"/>
  <c r="P12" i="18"/>
  <c r="O12" i="18"/>
  <c r="N12" i="18"/>
  <c r="W11" i="18"/>
  <c r="V11" i="18"/>
  <c r="U11" i="18"/>
  <c r="T11" i="18"/>
  <c r="S11" i="18"/>
  <c r="R11" i="18"/>
  <c r="Q11" i="18"/>
  <c r="P11" i="18"/>
  <c r="O11" i="18"/>
  <c r="N11" i="18"/>
  <c r="W10" i="18"/>
  <c r="V10" i="18"/>
  <c r="U10" i="18"/>
  <c r="T10" i="18"/>
  <c r="S10" i="18"/>
  <c r="R10" i="18"/>
  <c r="Q10" i="18"/>
  <c r="P10" i="18"/>
  <c r="O10" i="18"/>
  <c r="N10" i="18"/>
  <c r="R9" i="18"/>
  <c r="Q9" i="18"/>
  <c r="P9" i="18"/>
  <c r="O9" i="18"/>
  <c r="N9" i="18"/>
  <c r="W8" i="18"/>
  <c r="V8" i="18"/>
  <c r="U8" i="18"/>
  <c r="T8" i="18"/>
  <c r="S8" i="18"/>
  <c r="R8" i="18"/>
  <c r="Q8" i="18"/>
  <c r="P8" i="18"/>
  <c r="O8" i="18"/>
  <c r="N8" i="18"/>
  <c r="W7" i="18"/>
  <c r="V7" i="18"/>
  <c r="U7" i="18"/>
  <c r="T7" i="18"/>
  <c r="S7" i="18"/>
  <c r="R7" i="18"/>
  <c r="Q7" i="18"/>
  <c r="P7" i="18"/>
  <c r="O7" i="18"/>
  <c r="N7" i="18"/>
  <c r="W6" i="18"/>
  <c r="V6" i="18"/>
  <c r="U6" i="18"/>
  <c r="T6" i="18"/>
  <c r="S6" i="18"/>
  <c r="R6" i="18"/>
  <c r="Q6" i="18"/>
  <c r="P6" i="18"/>
  <c r="O6" i="18"/>
  <c r="N6" i="18"/>
  <c r="W5" i="18"/>
  <c r="V5" i="18"/>
  <c r="U5" i="18"/>
  <c r="T5" i="18"/>
  <c r="S5" i="18"/>
  <c r="R5" i="18"/>
  <c r="Q5" i="18"/>
  <c r="P5" i="18"/>
  <c r="O5" i="18"/>
  <c r="N5" i="18"/>
  <c r="W4" i="18"/>
  <c r="V4" i="18"/>
  <c r="U4" i="18"/>
  <c r="T4" i="18"/>
  <c r="S4" i="18"/>
  <c r="R4" i="18"/>
  <c r="Q4" i="18"/>
  <c r="P4" i="18"/>
  <c r="O4" i="18"/>
  <c r="N4" i="18"/>
  <c r="W3" i="18"/>
  <c r="V3" i="18"/>
  <c r="U3" i="18"/>
  <c r="T3" i="18"/>
  <c r="S3" i="18"/>
  <c r="R3" i="18"/>
  <c r="Q3" i="18"/>
  <c r="P3" i="18"/>
  <c r="O3" i="18"/>
  <c r="N3" i="18"/>
  <c r="W2" i="18"/>
  <c r="V2" i="18"/>
  <c r="U2" i="18"/>
  <c r="T2" i="18"/>
  <c r="S2" i="18"/>
  <c r="R2" i="18"/>
  <c r="Q2" i="18"/>
  <c r="P2" i="18"/>
  <c r="O2" i="18"/>
  <c r="N2" i="18"/>
  <c r="L18" i="16"/>
  <c r="AO14" i="16"/>
  <c r="AL18" i="16"/>
  <c r="AM23" i="16"/>
  <c r="AN23" i="16"/>
  <c r="AM22" i="16"/>
  <c r="AM20" i="16"/>
  <c r="AM19" i="16"/>
  <c r="AM17" i="16"/>
  <c r="AM16" i="16"/>
  <c r="AO23" i="16"/>
  <c r="AO22" i="16"/>
  <c r="AH23" i="16"/>
  <c r="AH22" i="16"/>
  <c r="AH21" i="16"/>
  <c r="AH20" i="16"/>
  <c r="AF23" i="16"/>
  <c r="AF22" i="16"/>
  <c r="AF18" i="16"/>
  <c r="AI18" i="16"/>
  <c r="AI14" i="16"/>
  <c r="AE23" i="16"/>
  <c r="AE22" i="16"/>
  <c r="Z18" i="16"/>
  <c r="Z17" i="16"/>
  <c r="Z16" i="16"/>
  <c r="Y21" i="16"/>
  <c r="Y20" i="16"/>
  <c r="Q18" i="16"/>
  <c r="Q17" i="16"/>
  <c r="O18" i="16"/>
  <c r="O17" i="16"/>
  <c r="J21" i="16"/>
  <c r="J20" i="16"/>
  <c r="J19" i="16"/>
  <c r="J18" i="16"/>
  <c r="H18" i="16"/>
  <c r="C18" i="16"/>
  <c r="AO15" i="16"/>
  <c r="AO16" i="16"/>
  <c r="AO17" i="16"/>
  <c r="AO18" i="16"/>
  <c r="AO19" i="16"/>
  <c r="AO20" i="16"/>
  <c r="AO21" i="16"/>
  <c r="C14" i="16"/>
  <c r="C15" i="16"/>
  <c r="C16" i="16"/>
  <c r="C17" i="16"/>
  <c r="C19" i="16"/>
  <c r="C20" i="16"/>
  <c r="C21" i="16"/>
  <c r="C22" i="16"/>
  <c r="C23" i="16"/>
  <c r="D14" i="16"/>
  <c r="D15" i="16"/>
  <c r="D16" i="16"/>
  <c r="D17" i="16"/>
  <c r="D18" i="16"/>
  <c r="D19" i="16"/>
  <c r="D20" i="16"/>
  <c r="D21" i="16"/>
  <c r="D22" i="16"/>
  <c r="D23" i="16"/>
  <c r="E14" i="16"/>
  <c r="E15" i="16"/>
  <c r="E16" i="16"/>
  <c r="E17" i="16"/>
  <c r="E18" i="16"/>
  <c r="E19" i="16"/>
  <c r="E20" i="16"/>
  <c r="E21" i="16"/>
  <c r="E22" i="16"/>
  <c r="E23" i="16"/>
  <c r="I14" i="16"/>
  <c r="I15" i="16"/>
  <c r="I16" i="16"/>
  <c r="I17" i="16"/>
  <c r="I18" i="16"/>
  <c r="F14" i="16"/>
  <c r="F15" i="16"/>
  <c r="F16" i="16"/>
  <c r="F17" i="16"/>
  <c r="F18" i="16"/>
  <c r="F19" i="16"/>
  <c r="F20" i="16"/>
  <c r="F21" i="16"/>
  <c r="F22" i="16"/>
  <c r="F23" i="16"/>
  <c r="G14" i="16"/>
  <c r="G15" i="16"/>
  <c r="G16" i="16"/>
  <c r="G17" i="16"/>
  <c r="G18" i="16"/>
  <c r="G19" i="16"/>
  <c r="G20" i="16"/>
  <c r="G21" i="16"/>
  <c r="G22" i="16"/>
  <c r="G23" i="16"/>
  <c r="H14" i="16"/>
  <c r="H15" i="16"/>
  <c r="H16" i="16"/>
  <c r="H17" i="16"/>
  <c r="H19" i="16"/>
  <c r="H20" i="16"/>
  <c r="H21" i="16"/>
  <c r="H22" i="16"/>
  <c r="H23" i="16"/>
  <c r="J14" i="16"/>
  <c r="J15" i="16"/>
  <c r="J16" i="16"/>
  <c r="J17" i="16"/>
  <c r="J22" i="16"/>
  <c r="J23" i="16"/>
  <c r="K14" i="16"/>
  <c r="K15" i="16"/>
  <c r="K16" i="16"/>
  <c r="K17" i="16"/>
  <c r="K18" i="16"/>
  <c r="K19" i="16"/>
  <c r="K20" i="16"/>
  <c r="K21" i="16"/>
  <c r="K22" i="16"/>
  <c r="K23" i="16"/>
  <c r="L14" i="16"/>
  <c r="L15" i="16"/>
  <c r="L16" i="16"/>
  <c r="L17" i="16"/>
  <c r="L19" i="16"/>
  <c r="L20" i="16"/>
  <c r="L21" i="16"/>
  <c r="L22" i="16"/>
  <c r="L23" i="16"/>
  <c r="M14" i="16"/>
  <c r="M15" i="16"/>
  <c r="M16" i="16"/>
  <c r="M17" i="16"/>
  <c r="M18" i="16"/>
  <c r="M19" i="16"/>
  <c r="N14" i="16"/>
  <c r="N15" i="16"/>
  <c r="N16" i="16"/>
  <c r="N17" i="16"/>
  <c r="N18" i="16"/>
  <c r="O14" i="16"/>
  <c r="O15" i="16"/>
  <c r="O16" i="16"/>
  <c r="O19" i="16"/>
  <c r="O20" i="16"/>
  <c r="O21" i="16"/>
  <c r="O22" i="16"/>
  <c r="O23" i="16"/>
  <c r="P14" i="16"/>
  <c r="P15" i="16"/>
  <c r="P16" i="16"/>
  <c r="P17" i="16"/>
  <c r="P18" i="16"/>
  <c r="Q14" i="16"/>
  <c r="Q15" i="16"/>
  <c r="Q16" i="16"/>
  <c r="Q19" i="16"/>
  <c r="Q20" i="16"/>
  <c r="Q21" i="16"/>
  <c r="Q22" i="16"/>
  <c r="Q23" i="16"/>
  <c r="R14" i="16"/>
  <c r="R15" i="16"/>
  <c r="R16" i="16"/>
  <c r="R17" i="16"/>
  <c r="R18" i="16"/>
  <c r="S14" i="16"/>
  <c r="S15" i="16"/>
  <c r="S16" i="16"/>
  <c r="S17" i="16"/>
  <c r="S18" i="16"/>
  <c r="S19" i="16"/>
  <c r="S20" i="16"/>
  <c r="S21" i="16"/>
  <c r="S22" i="16"/>
  <c r="S23" i="16"/>
  <c r="T14" i="16"/>
  <c r="T15" i="16"/>
  <c r="T16" i="16"/>
  <c r="T17" i="16"/>
  <c r="T18" i="16"/>
  <c r="T19" i="16"/>
  <c r="T20" i="16"/>
  <c r="T21" i="16"/>
  <c r="T22" i="16"/>
  <c r="T23" i="16"/>
  <c r="U14" i="16"/>
  <c r="U15" i="16"/>
  <c r="U16" i="16"/>
  <c r="U17" i="16"/>
  <c r="U18" i="16"/>
  <c r="U19" i="16"/>
  <c r="U20" i="16"/>
  <c r="U21" i="16"/>
  <c r="U22" i="16"/>
  <c r="U23" i="16"/>
  <c r="V14" i="16"/>
  <c r="V15" i="16"/>
  <c r="V16" i="16"/>
  <c r="V17" i="16"/>
  <c r="V18" i="16"/>
  <c r="V19" i="16"/>
  <c r="V20" i="16"/>
  <c r="V21" i="16"/>
  <c r="V22" i="16"/>
  <c r="V23" i="16"/>
  <c r="W14" i="16"/>
  <c r="W15" i="16"/>
  <c r="W16" i="16"/>
  <c r="W17" i="16"/>
  <c r="W18" i="16"/>
  <c r="W19" i="16"/>
  <c r="W20" i="16"/>
  <c r="W21" i="16"/>
  <c r="W22" i="16"/>
  <c r="W23" i="16"/>
  <c r="X14" i="16"/>
  <c r="X15" i="16"/>
  <c r="X16" i="16"/>
  <c r="X17" i="16"/>
  <c r="X18" i="16"/>
  <c r="X19" i="16"/>
  <c r="X20" i="16"/>
  <c r="X21" i="16"/>
  <c r="X22" i="16"/>
  <c r="X23" i="16"/>
  <c r="Y14" i="16"/>
  <c r="Y15" i="16"/>
  <c r="Y16" i="16"/>
  <c r="Y17" i="16"/>
  <c r="Y18" i="16"/>
  <c r="Y19" i="16"/>
  <c r="Y22" i="16"/>
  <c r="Y23" i="16"/>
  <c r="Z14" i="16"/>
  <c r="Z15" i="16"/>
  <c r="AA14" i="16"/>
  <c r="AA15" i="16"/>
  <c r="AA16" i="16"/>
  <c r="AA17" i="16"/>
  <c r="AA18" i="16"/>
  <c r="AB14" i="16"/>
  <c r="AB15" i="16"/>
  <c r="AB16" i="16"/>
  <c r="AB17" i="16"/>
  <c r="AB18" i="16"/>
  <c r="AB19" i="16"/>
  <c r="AB20" i="16"/>
  <c r="AB21" i="16"/>
  <c r="AB22" i="16"/>
  <c r="AB23" i="16"/>
  <c r="AC14" i="16"/>
  <c r="AC15" i="16"/>
  <c r="AC16" i="16"/>
  <c r="AC17" i="16"/>
  <c r="AC18" i="16"/>
  <c r="AC19" i="16"/>
  <c r="AC20" i="16"/>
  <c r="AC21" i="16"/>
  <c r="AC22" i="16"/>
  <c r="AC23" i="16"/>
  <c r="AD14" i="16"/>
  <c r="AD15" i="16"/>
  <c r="AD16" i="16"/>
  <c r="AD17" i="16"/>
  <c r="AD18" i="16"/>
  <c r="AE14" i="16"/>
  <c r="AE15" i="16"/>
  <c r="AE16" i="16"/>
  <c r="AE17" i="16"/>
  <c r="AE18" i="16"/>
  <c r="AE19" i="16"/>
  <c r="AE20" i="16"/>
  <c r="AE21" i="16"/>
  <c r="AF14" i="16"/>
  <c r="AF15" i="16"/>
  <c r="AF16" i="16"/>
  <c r="AF17" i="16"/>
  <c r="AF19" i="16"/>
  <c r="AF20" i="16"/>
  <c r="AF21" i="16"/>
  <c r="AG14" i="16"/>
  <c r="AG15" i="16"/>
  <c r="AG16" i="16"/>
  <c r="AG17" i="16"/>
  <c r="AG18" i="16"/>
  <c r="AH14" i="16"/>
  <c r="AH15" i="16"/>
  <c r="AH16" i="16"/>
  <c r="AH17" i="16"/>
  <c r="AH18" i="16"/>
  <c r="AH19" i="16"/>
  <c r="AI15" i="16"/>
  <c r="AI16" i="16"/>
  <c r="AI17" i="16"/>
  <c r="AI19" i="16"/>
  <c r="AI20" i="16"/>
  <c r="AI21" i="16"/>
  <c r="AI22" i="16"/>
  <c r="AI23" i="16"/>
  <c r="AJ14" i="16"/>
  <c r="AJ15" i="16"/>
  <c r="AJ16" i="16"/>
  <c r="AJ17" i="16"/>
  <c r="AJ18" i="16"/>
  <c r="AJ19" i="16"/>
  <c r="AJ20" i="16"/>
  <c r="AJ21" i="16"/>
  <c r="AJ22" i="16"/>
  <c r="AJ23" i="16"/>
  <c r="AK14" i="16"/>
  <c r="AK15" i="16"/>
  <c r="AK16" i="16"/>
  <c r="AK17" i="16"/>
  <c r="AK18" i="16"/>
  <c r="AK19" i="16"/>
  <c r="AK20" i="16"/>
  <c r="AK21" i="16"/>
  <c r="AK22" i="16"/>
  <c r="AK23" i="16"/>
  <c r="AL14" i="16"/>
  <c r="AL15" i="16"/>
  <c r="AL16" i="16"/>
  <c r="AL17" i="16"/>
  <c r="AM14" i="16"/>
  <c r="AM15" i="16"/>
  <c r="AM18" i="16"/>
  <c r="AM21" i="16"/>
  <c r="AN14" i="16"/>
  <c r="AN15" i="16"/>
  <c r="AN16" i="16"/>
  <c r="AN17" i="16"/>
  <c r="AN18" i="16"/>
  <c r="AN19" i="16"/>
  <c r="AN20" i="16"/>
  <c r="AN21" i="16"/>
  <c r="AN22" i="16"/>
  <c r="B14" i="16"/>
  <c r="B15" i="16"/>
  <c r="B16" i="16"/>
  <c r="B17" i="16"/>
  <c r="B18" i="16"/>
  <c r="B19" i="16"/>
  <c r="B20" i="16"/>
  <c r="B21" i="16"/>
  <c r="B22" i="16"/>
  <c r="B23" i="16"/>
  <c r="Y98" i="15"/>
  <c r="Z98" i="15"/>
  <c r="AA98" i="15"/>
  <c r="AB98" i="15"/>
  <c r="AC98" i="15"/>
  <c r="AD98" i="15"/>
  <c r="AE98" i="15"/>
  <c r="Y97" i="15"/>
  <c r="Z97" i="15"/>
  <c r="AA97" i="15"/>
  <c r="AB97" i="15"/>
  <c r="AC97" i="15"/>
  <c r="AD97" i="15"/>
  <c r="AE97" i="15"/>
  <c r="Y96" i="15"/>
  <c r="Z96" i="15"/>
  <c r="AA96" i="15"/>
  <c r="AB96" i="15"/>
  <c r="AC96" i="15"/>
  <c r="AD96" i="15"/>
  <c r="AE96" i="15"/>
  <c r="Y95" i="15"/>
  <c r="Z95" i="15"/>
  <c r="AA95" i="15"/>
  <c r="AB95" i="15"/>
  <c r="AC95" i="15"/>
  <c r="AD95" i="15"/>
  <c r="AE95" i="15"/>
  <c r="Y94" i="15"/>
  <c r="Z94" i="15"/>
  <c r="AA94" i="15"/>
  <c r="AB94" i="15"/>
  <c r="AC94" i="15"/>
  <c r="AD94" i="15"/>
  <c r="AE94" i="15"/>
  <c r="Y93" i="15"/>
  <c r="Z93" i="15"/>
  <c r="AA93" i="15"/>
  <c r="AB93" i="15"/>
  <c r="AC93" i="15"/>
  <c r="AD93" i="15"/>
  <c r="AE93" i="15"/>
  <c r="Y92" i="15"/>
  <c r="Z92" i="15"/>
  <c r="AA92" i="15"/>
  <c r="AB92" i="15"/>
  <c r="AC92" i="15"/>
  <c r="AD92" i="15"/>
  <c r="AE92" i="15"/>
  <c r="Y91" i="15"/>
  <c r="Z91" i="15"/>
  <c r="AA91" i="15"/>
  <c r="AB91" i="15"/>
  <c r="AC91" i="15"/>
  <c r="AD91" i="15"/>
  <c r="AE91" i="15"/>
  <c r="Y90" i="15"/>
  <c r="Z90" i="15"/>
  <c r="AA90" i="15"/>
  <c r="AB90" i="15"/>
  <c r="AC90" i="15"/>
  <c r="AD90" i="15"/>
  <c r="AE90" i="15"/>
  <c r="AE89" i="15"/>
  <c r="AE99" i="15"/>
  <c r="Z89" i="15"/>
  <c r="X93" i="15"/>
  <c r="X98" i="15"/>
  <c r="X97" i="15"/>
  <c r="W98" i="15"/>
  <c r="W97" i="15"/>
  <c r="T96" i="15"/>
  <c r="T95" i="15"/>
  <c r="P97" i="15"/>
  <c r="P96" i="15"/>
  <c r="C93" i="15"/>
  <c r="F97" i="15"/>
  <c r="F96" i="15"/>
  <c r="I95" i="15"/>
  <c r="I94" i="15"/>
  <c r="L92" i="15"/>
  <c r="M92" i="15"/>
  <c r="K93" i="15"/>
  <c r="L93" i="15"/>
  <c r="M93" i="15"/>
  <c r="I93" i="15"/>
  <c r="H93" i="15"/>
  <c r="H91" i="15"/>
  <c r="H90" i="15"/>
  <c r="AE100" i="15"/>
  <c r="C89" i="15"/>
  <c r="C90" i="15"/>
  <c r="C91" i="15"/>
  <c r="C92" i="15"/>
  <c r="C94" i="15"/>
  <c r="C95" i="15"/>
  <c r="C96" i="15"/>
  <c r="C97" i="15"/>
  <c r="C98" i="15"/>
  <c r="C99" i="15"/>
  <c r="D89" i="15"/>
  <c r="D90" i="15"/>
  <c r="D91" i="15"/>
  <c r="D92" i="15"/>
  <c r="D93" i="15"/>
  <c r="D94" i="15"/>
  <c r="D95" i="15"/>
  <c r="D96" i="15"/>
  <c r="D97" i="15"/>
  <c r="D98" i="15"/>
  <c r="D99" i="15"/>
  <c r="E89" i="15"/>
  <c r="E90" i="15"/>
  <c r="E91" i="15"/>
  <c r="E92" i="15"/>
  <c r="E93" i="15"/>
  <c r="E94" i="15"/>
  <c r="E95" i="15"/>
  <c r="E96" i="15"/>
  <c r="E97" i="15"/>
  <c r="E98" i="15"/>
  <c r="E99" i="15"/>
  <c r="F89" i="15"/>
  <c r="F90" i="15"/>
  <c r="F91" i="15"/>
  <c r="F92" i="15"/>
  <c r="F93" i="15"/>
  <c r="F94" i="15"/>
  <c r="F95" i="15"/>
  <c r="F98" i="15"/>
  <c r="F99" i="15"/>
  <c r="G89" i="15"/>
  <c r="G90" i="15"/>
  <c r="G91" i="15"/>
  <c r="G92" i="15"/>
  <c r="G93" i="15"/>
  <c r="G94" i="15"/>
  <c r="G95" i="15"/>
  <c r="G96" i="15"/>
  <c r="G97" i="15"/>
  <c r="G98" i="15"/>
  <c r="G99" i="15"/>
  <c r="H89" i="15"/>
  <c r="H92" i="15"/>
  <c r="H94" i="15"/>
  <c r="H95" i="15"/>
  <c r="H96" i="15"/>
  <c r="H97" i="15"/>
  <c r="H98" i="15"/>
  <c r="H99" i="15"/>
  <c r="I89" i="15"/>
  <c r="I90" i="15"/>
  <c r="I91" i="15"/>
  <c r="I92" i="15"/>
  <c r="I96" i="15"/>
  <c r="I97" i="15"/>
  <c r="I98" i="15"/>
  <c r="I99" i="15"/>
  <c r="J89" i="15"/>
  <c r="J90" i="15"/>
  <c r="J91" i="15"/>
  <c r="J92" i="15"/>
  <c r="J93" i="15"/>
  <c r="J94" i="15"/>
  <c r="J95" i="15"/>
  <c r="J96" i="15"/>
  <c r="J97" i="15"/>
  <c r="J98" i="15"/>
  <c r="J99" i="15"/>
  <c r="K89" i="15"/>
  <c r="K90" i="15"/>
  <c r="K91" i="15"/>
  <c r="K92" i="15"/>
  <c r="K94" i="15"/>
  <c r="K95" i="15"/>
  <c r="K96" i="15"/>
  <c r="K97" i="15"/>
  <c r="K98" i="15"/>
  <c r="K99" i="15"/>
  <c r="L89" i="15"/>
  <c r="L90" i="15"/>
  <c r="L91" i="15"/>
  <c r="L94" i="15"/>
  <c r="L95" i="15"/>
  <c r="L96" i="15"/>
  <c r="L97" i="15"/>
  <c r="L98" i="15"/>
  <c r="L99" i="15"/>
  <c r="M89" i="15"/>
  <c r="M90" i="15"/>
  <c r="M91" i="15"/>
  <c r="M94" i="15"/>
  <c r="M95" i="15"/>
  <c r="M96" i="15"/>
  <c r="M97" i="15"/>
  <c r="M98" i="15"/>
  <c r="M99" i="15"/>
  <c r="N89" i="15"/>
  <c r="N90" i="15"/>
  <c r="N91" i="15"/>
  <c r="N92" i="15"/>
  <c r="N93" i="15"/>
  <c r="N94" i="15"/>
  <c r="N95" i="15"/>
  <c r="N96" i="15"/>
  <c r="N97" i="15"/>
  <c r="N98" i="15"/>
  <c r="N99" i="15"/>
  <c r="O89" i="15"/>
  <c r="O90" i="15"/>
  <c r="O91" i="15"/>
  <c r="O92" i="15"/>
  <c r="O93" i="15"/>
  <c r="O94" i="15"/>
  <c r="O95" i="15"/>
  <c r="O96" i="15"/>
  <c r="O97" i="15"/>
  <c r="O98" i="15"/>
  <c r="O99" i="15"/>
  <c r="P89" i="15"/>
  <c r="P90" i="15"/>
  <c r="P91" i="15"/>
  <c r="P92" i="15"/>
  <c r="P93" i="15"/>
  <c r="P94" i="15"/>
  <c r="P95" i="15"/>
  <c r="P98" i="15"/>
  <c r="P99" i="15"/>
  <c r="Q89" i="15"/>
  <c r="Q90" i="15"/>
  <c r="Q91" i="15"/>
  <c r="Q92" i="15"/>
  <c r="Q93" i="15"/>
  <c r="Q94" i="15"/>
  <c r="Q95" i="15"/>
  <c r="Q96" i="15"/>
  <c r="Q97" i="15"/>
  <c r="Q98" i="15"/>
  <c r="Q99" i="15"/>
  <c r="R89" i="15"/>
  <c r="R90" i="15"/>
  <c r="R91" i="15"/>
  <c r="R92" i="15"/>
  <c r="R93" i="15"/>
  <c r="R94" i="15"/>
  <c r="R95" i="15"/>
  <c r="R96" i="15"/>
  <c r="R97" i="15"/>
  <c r="R98" i="15"/>
  <c r="R99" i="15"/>
  <c r="S89" i="15"/>
  <c r="S90" i="15"/>
  <c r="S91" i="15"/>
  <c r="S92" i="15"/>
  <c r="S93" i="15"/>
  <c r="S94" i="15"/>
  <c r="S95" i="15"/>
  <c r="S96" i="15"/>
  <c r="S97" i="15"/>
  <c r="S98" i="15"/>
  <c r="S99" i="15"/>
  <c r="T89" i="15"/>
  <c r="T90" i="15"/>
  <c r="T91" i="15"/>
  <c r="T92" i="15"/>
  <c r="T93" i="15"/>
  <c r="T94" i="15"/>
  <c r="T97" i="15"/>
  <c r="T98" i="15"/>
  <c r="T99" i="15"/>
  <c r="U89" i="15"/>
  <c r="U90" i="15"/>
  <c r="U91" i="15"/>
  <c r="U92" i="15"/>
  <c r="U93" i="15"/>
  <c r="U94" i="15"/>
  <c r="U95" i="15"/>
  <c r="U96" i="15"/>
  <c r="U97" i="15"/>
  <c r="U98" i="15"/>
  <c r="U99" i="15"/>
  <c r="V89" i="15"/>
  <c r="V90" i="15"/>
  <c r="V91" i="15"/>
  <c r="V92" i="15"/>
  <c r="V93" i="15"/>
  <c r="V94" i="15"/>
  <c r="V95" i="15"/>
  <c r="V96" i="15"/>
  <c r="V97" i="15"/>
  <c r="V98" i="15"/>
  <c r="V99" i="15"/>
  <c r="W89" i="15"/>
  <c r="W90" i="15"/>
  <c r="W91" i="15"/>
  <c r="W92" i="15"/>
  <c r="W93" i="15"/>
  <c r="W94" i="15"/>
  <c r="W95" i="15"/>
  <c r="W96" i="15"/>
  <c r="W99" i="15"/>
  <c r="X89" i="15"/>
  <c r="X90" i="15"/>
  <c r="X91" i="15"/>
  <c r="X92" i="15"/>
  <c r="X94" i="15"/>
  <c r="X95" i="15"/>
  <c r="X96" i="15"/>
  <c r="X99" i="15"/>
  <c r="Y89" i="15"/>
  <c r="Y99" i="15"/>
  <c r="Z99" i="15"/>
  <c r="AA89" i="15"/>
  <c r="AA99" i="15"/>
  <c r="AB89" i="15"/>
  <c r="AB99" i="15"/>
  <c r="AC89" i="15"/>
  <c r="AC99" i="15"/>
  <c r="AD89" i="15"/>
  <c r="AD99" i="15"/>
  <c r="AF99" i="15"/>
  <c r="AG99" i="15"/>
  <c r="B89" i="15"/>
  <c r="B90" i="15"/>
  <c r="B91" i="15"/>
  <c r="B92" i="15"/>
  <c r="B93" i="15"/>
  <c r="B94" i="15"/>
  <c r="B95" i="15"/>
  <c r="B96" i="15"/>
  <c r="B97" i="15"/>
  <c r="B98" i="15"/>
  <c r="B99" i="15"/>
  <c r="AG89" i="15"/>
  <c r="AH2" i="15"/>
  <c r="AK89" i="15"/>
  <c r="AG90" i="15"/>
  <c r="AK90" i="15"/>
  <c r="AG91" i="15"/>
  <c r="AK91" i="15"/>
  <c r="AG92" i="15"/>
  <c r="AK92" i="15"/>
  <c r="AG93" i="15"/>
  <c r="AK93" i="15"/>
  <c r="AN93" i="15"/>
  <c r="AF89" i="15"/>
  <c r="AG2" i="15"/>
  <c r="AJ89" i="15"/>
  <c r="AF90" i="15"/>
  <c r="AJ90" i="15"/>
  <c r="AF91" i="15"/>
  <c r="AJ91" i="15"/>
  <c r="AF92" i="15"/>
  <c r="AJ92" i="15"/>
  <c r="AF93" i="15"/>
  <c r="AJ93" i="15"/>
  <c r="AM93" i="15"/>
  <c r="AH93" i="15"/>
  <c r="AN92" i="15"/>
  <c r="AM92" i="15"/>
  <c r="AH92" i="15"/>
  <c r="AN91" i="15"/>
  <c r="AM91" i="15"/>
  <c r="AH91" i="15"/>
  <c r="AN90" i="15"/>
  <c r="AM90" i="15"/>
  <c r="AH90" i="15"/>
  <c r="AH89" i="15"/>
  <c r="AF1" i="15"/>
  <c r="AG98" i="5"/>
  <c r="C98" i="5"/>
  <c r="D98" i="5"/>
  <c r="E98" i="5"/>
  <c r="F98" i="5"/>
  <c r="G98" i="5"/>
  <c r="H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H98" i="5"/>
  <c r="AI98" i="5"/>
  <c r="AJ98" i="5"/>
  <c r="AK98" i="5"/>
  <c r="AL98" i="5"/>
  <c r="AM98" i="5"/>
  <c r="AO98" i="5"/>
  <c r="C97" i="5"/>
  <c r="D97" i="5"/>
  <c r="E97" i="5"/>
  <c r="F97" i="5"/>
  <c r="G97" i="5"/>
  <c r="H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H97" i="5"/>
  <c r="AJ97" i="5"/>
  <c r="AK97" i="5"/>
  <c r="AL97" i="5"/>
  <c r="AM97" i="5"/>
  <c r="AO97" i="5"/>
  <c r="C96" i="5"/>
  <c r="D96" i="5"/>
  <c r="E96" i="5"/>
  <c r="F96" i="5"/>
  <c r="G96" i="5"/>
  <c r="H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AP96" i="5"/>
  <c r="C95" i="5"/>
  <c r="D95" i="5"/>
  <c r="E95" i="5"/>
  <c r="F95" i="5"/>
  <c r="G95" i="5"/>
  <c r="H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AA95" i="5"/>
  <c r="AB95" i="5"/>
  <c r="AC95" i="5"/>
  <c r="AD95" i="5"/>
  <c r="AE95" i="5"/>
  <c r="AF95" i="5"/>
  <c r="AG95" i="5"/>
  <c r="AH95" i="5"/>
  <c r="AJ95" i="5"/>
  <c r="AK95" i="5"/>
  <c r="AL95" i="5"/>
  <c r="AM95" i="5"/>
  <c r="AO95" i="5"/>
  <c r="AP95" i="5"/>
  <c r="C94" i="5"/>
  <c r="D94" i="5"/>
  <c r="E94" i="5"/>
  <c r="F94" i="5"/>
  <c r="G94" i="5"/>
  <c r="H94" i="5"/>
  <c r="K94" i="5"/>
  <c r="L94" i="5"/>
  <c r="M94" i="5"/>
  <c r="N94" i="5"/>
  <c r="P94" i="5"/>
  <c r="Q94" i="5"/>
  <c r="R94" i="5"/>
  <c r="S94" i="5"/>
  <c r="T94" i="5"/>
  <c r="U94" i="5"/>
  <c r="V94" i="5"/>
  <c r="W94" i="5"/>
  <c r="X94" i="5"/>
  <c r="Y94" i="5"/>
  <c r="Z94" i="5"/>
  <c r="AA94" i="5"/>
  <c r="AC94" i="5"/>
  <c r="AD94" i="5"/>
  <c r="AF94" i="5"/>
  <c r="AG94" i="5"/>
  <c r="AH94" i="5"/>
  <c r="AI94" i="5"/>
  <c r="AJ94" i="5"/>
  <c r="AK94" i="5"/>
  <c r="AL94" i="5"/>
  <c r="AM94" i="5"/>
  <c r="AO94" i="5"/>
  <c r="AP94" i="5"/>
  <c r="C89" i="5"/>
  <c r="C90" i="5"/>
  <c r="C91" i="5"/>
  <c r="C92" i="5"/>
  <c r="C99" i="5"/>
  <c r="D89" i="5"/>
  <c r="D90" i="5"/>
  <c r="D91" i="5"/>
  <c r="D92" i="5"/>
  <c r="D93" i="5"/>
  <c r="D99" i="5"/>
  <c r="E89" i="5"/>
  <c r="E90" i="5"/>
  <c r="E91" i="5"/>
  <c r="E92" i="5"/>
  <c r="E93" i="5"/>
  <c r="E99" i="5"/>
  <c r="F89" i="5"/>
  <c r="F90" i="5"/>
  <c r="F91" i="5"/>
  <c r="F92" i="5"/>
  <c r="F93" i="5"/>
  <c r="F99" i="5"/>
  <c r="G89" i="5"/>
  <c r="G90" i="5"/>
  <c r="G91" i="5"/>
  <c r="G92" i="5"/>
  <c r="G93" i="5"/>
  <c r="G99" i="5"/>
  <c r="H89" i="5"/>
  <c r="H90" i="5"/>
  <c r="H91" i="5"/>
  <c r="H92" i="5"/>
  <c r="H99" i="5"/>
  <c r="I89" i="5"/>
  <c r="I90" i="5"/>
  <c r="I91" i="5"/>
  <c r="I92" i="5"/>
  <c r="I93" i="5"/>
  <c r="I99" i="5"/>
  <c r="J89" i="5"/>
  <c r="J90" i="5"/>
  <c r="J91" i="5"/>
  <c r="J92" i="5"/>
  <c r="J99" i="5"/>
  <c r="K89" i="5"/>
  <c r="K90" i="5"/>
  <c r="K91" i="5"/>
  <c r="K92" i="5"/>
  <c r="K99" i="5"/>
  <c r="L89" i="5"/>
  <c r="L90" i="5"/>
  <c r="L91" i="5"/>
  <c r="L92" i="5"/>
  <c r="L93" i="5"/>
  <c r="L99" i="5"/>
  <c r="M89" i="5"/>
  <c r="M90" i="5"/>
  <c r="M91" i="5"/>
  <c r="M92" i="5"/>
  <c r="M99" i="5"/>
  <c r="N89" i="5"/>
  <c r="N90" i="5"/>
  <c r="N91" i="5"/>
  <c r="N92" i="5"/>
  <c r="N93" i="5"/>
  <c r="N99" i="5"/>
  <c r="O89" i="5"/>
  <c r="O90" i="5"/>
  <c r="O91" i="5"/>
  <c r="O92" i="5"/>
  <c r="O93" i="5"/>
  <c r="O99" i="5"/>
  <c r="P89" i="5"/>
  <c r="P90" i="5"/>
  <c r="P91" i="5"/>
  <c r="P99" i="5"/>
  <c r="Q89" i="5"/>
  <c r="Q90" i="5"/>
  <c r="Q91" i="5"/>
  <c r="Q92" i="5"/>
  <c r="Q93" i="5"/>
  <c r="Q99" i="5"/>
  <c r="R89" i="5"/>
  <c r="R90" i="5"/>
  <c r="R91" i="5"/>
  <c r="R99" i="5"/>
  <c r="S89" i="5"/>
  <c r="S90" i="5"/>
  <c r="S91" i="5"/>
  <c r="S92" i="5"/>
  <c r="S93" i="5"/>
  <c r="S99" i="5"/>
  <c r="T89" i="5"/>
  <c r="T90" i="5"/>
  <c r="T91" i="5"/>
  <c r="T92" i="5"/>
  <c r="T93" i="5"/>
  <c r="T99" i="5"/>
  <c r="U89" i="5"/>
  <c r="U90" i="5"/>
  <c r="U91" i="5"/>
  <c r="U92" i="5"/>
  <c r="U93" i="5"/>
  <c r="U99" i="5"/>
  <c r="V89" i="5"/>
  <c r="V90" i="5"/>
  <c r="V91" i="5"/>
  <c r="V92" i="5"/>
  <c r="V93" i="5"/>
  <c r="V99" i="5"/>
  <c r="W89" i="5"/>
  <c r="W90" i="5"/>
  <c r="W91" i="5"/>
  <c r="W92" i="5"/>
  <c r="W93" i="5"/>
  <c r="W99" i="5"/>
  <c r="X89" i="5"/>
  <c r="X90" i="5"/>
  <c r="X91" i="5"/>
  <c r="X92" i="5"/>
  <c r="X93" i="5"/>
  <c r="X99" i="5"/>
  <c r="Y89" i="5"/>
  <c r="Y90" i="5"/>
  <c r="Y91" i="5"/>
  <c r="Y92" i="5"/>
  <c r="Y93" i="5"/>
  <c r="Y99" i="5"/>
  <c r="Z89" i="5"/>
  <c r="Z90" i="5"/>
  <c r="Z91" i="5"/>
  <c r="Z92" i="5"/>
  <c r="Z93" i="5"/>
  <c r="Z99" i="5"/>
  <c r="AA89" i="5"/>
  <c r="AA90" i="5"/>
  <c r="AA99" i="5"/>
  <c r="AB89" i="5"/>
  <c r="AB90" i="5"/>
  <c r="AB91" i="5"/>
  <c r="AB92" i="5"/>
  <c r="AB93" i="5"/>
  <c r="AB99" i="5"/>
  <c r="AC89" i="5"/>
  <c r="AC90" i="5"/>
  <c r="AC91" i="5"/>
  <c r="AC92" i="5"/>
  <c r="AC93" i="5"/>
  <c r="AC99" i="5"/>
  <c r="AD89" i="5"/>
  <c r="AD90" i="5"/>
  <c r="AD91" i="5"/>
  <c r="AD92" i="5"/>
  <c r="AD93" i="5"/>
  <c r="AD99" i="5"/>
  <c r="AE89" i="5"/>
  <c r="AE90" i="5"/>
  <c r="AE91" i="5"/>
  <c r="AE92" i="5"/>
  <c r="AE93" i="5"/>
  <c r="AE99" i="5"/>
  <c r="AF89" i="5"/>
  <c r="AF90" i="5"/>
  <c r="AF91" i="5"/>
  <c r="AF92" i="5"/>
  <c r="AF93" i="5"/>
  <c r="AF99" i="5"/>
  <c r="AG89" i="5"/>
  <c r="AG90" i="5"/>
  <c r="AG91" i="5"/>
  <c r="AG92" i="5"/>
  <c r="AG99" i="5"/>
  <c r="AH89" i="5"/>
  <c r="AH90" i="5"/>
  <c r="AH91" i="5"/>
  <c r="AH92" i="5"/>
  <c r="AH93" i="5"/>
  <c r="AH99" i="5"/>
  <c r="AI89" i="5"/>
  <c r="AI90" i="5"/>
  <c r="AI91" i="5"/>
  <c r="AI92" i="5"/>
  <c r="AI93" i="5"/>
  <c r="AI99" i="5"/>
  <c r="AJ90" i="5"/>
  <c r="AJ91" i="5"/>
  <c r="AJ92" i="5"/>
  <c r="AJ99" i="5"/>
  <c r="AK89" i="5"/>
  <c r="AK90" i="5"/>
  <c r="AK91" i="5"/>
  <c r="AK92" i="5"/>
  <c r="AK93" i="5"/>
  <c r="AK99" i="5"/>
  <c r="AL89" i="5"/>
  <c r="AL90" i="5"/>
  <c r="AL91" i="5"/>
  <c r="AL92" i="5"/>
  <c r="AL93" i="5"/>
  <c r="AL99" i="5"/>
  <c r="AM89" i="5"/>
  <c r="AM90" i="5"/>
  <c r="AM91" i="5"/>
  <c r="AM92" i="5"/>
  <c r="AM99" i="5"/>
  <c r="AN89" i="5"/>
  <c r="AN90" i="5"/>
  <c r="AN93" i="5"/>
  <c r="AN99" i="5"/>
  <c r="AO89" i="5"/>
  <c r="AO90" i="5"/>
  <c r="AO91" i="5"/>
  <c r="AO92" i="5"/>
  <c r="AO93" i="5"/>
  <c r="AO99" i="5"/>
  <c r="AP90" i="5"/>
  <c r="AP91" i="5"/>
  <c r="AP92" i="5"/>
  <c r="AP93" i="5"/>
  <c r="AP99" i="5"/>
  <c r="B89" i="5"/>
  <c r="B90" i="5"/>
  <c r="B91" i="5"/>
  <c r="B92" i="5"/>
  <c r="B93" i="5"/>
  <c r="B94" i="5"/>
  <c r="B95" i="5"/>
  <c r="B96" i="5"/>
  <c r="B97" i="5"/>
  <c r="B98" i="5"/>
  <c r="B99" i="5"/>
  <c r="AQ1" i="5"/>
  <c r="AS92" i="5"/>
  <c r="AS91" i="5"/>
  <c r="AS90" i="5"/>
  <c r="AJ88" i="5"/>
  <c r="AS93" i="5"/>
  <c r="AS89" i="5"/>
  <c r="AR89" i="5"/>
  <c r="AS2" i="5"/>
  <c r="AV89" i="5"/>
  <c r="AR90" i="5"/>
  <c r="AV90" i="5"/>
  <c r="AY90" i="5"/>
  <c r="AQ89" i="5"/>
  <c r="AR2" i="5"/>
  <c r="AU89" i="5"/>
  <c r="AQ90" i="5"/>
  <c r="AU90" i="5"/>
  <c r="AX90" i="5"/>
  <c r="AR93" i="5"/>
  <c r="AV93" i="5"/>
  <c r="AR91" i="5"/>
  <c r="AV91" i="5"/>
  <c r="AR92" i="5"/>
  <c r="AV92" i="5"/>
  <c r="AY93" i="5"/>
  <c r="AY91" i="5"/>
  <c r="AP100" i="5"/>
  <c r="AQ91" i="5"/>
  <c r="AU91" i="5"/>
  <c r="AX91" i="5"/>
  <c r="AQ93" i="5"/>
  <c r="AU93" i="5"/>
  <c r="AQ92" i="5"/>
  <c r="AU92" i="5"/>
  <c r="AX93" i="5"/>
  <c r="AQ99" i="5"/>
  <c r="AR99" i="5"/>
  <c r="AX92" i="5"/>
  <c r="AY92" i="5"/>
</calcChain>
</file>

<file path=xl/sharedStrings.xml><?xml version="1.0" encoding="utf-8"?>
<sst xmlns="http://schemas.openxmlformats.org/spreadsheetml/2006/main" count="912" uniqueCount="195">
  <si>
    <t>Participant #</t>
  </si>
  <si>
    <t>0 Height</t>
  </si>
  <si>
    <t>0 Weight</t>
  </si>
  <si>
    <t>0 Body Fat %</t>
  </si>
  <si>
    <t>0 BMI</t>
  </si>
  <si>
    <t>0 Waist</t>
  </si>
  <si>
    <t>0 Hip</t>
  </si>
  <si>
    <t>Group</t>
  </si>
  <si>
    <t>1 Weight</t>
  </si>
  <si>
    <t>1 Body Fat %</t>
  </si>
  <si>
    <t>1 BMI</t>
  </si>
  <si>
    <t>1 Waist</t>
  </si>
  <si>
    <t>1 Hip</t>
  </si>
  <si>
    <t>1 Bite Target</t>
  </si>
  <si>
    <t>1 Alarm</t>
  </si>
  <si>
    <t>0 Bite Target</t>
  </si>
  <si>
    <t>0 Alarm</t>
  </si>
  <si>
    <t>2 Weight</t>
  </si>
  <si>
    <t>2 Body Fat %</t>
  </si>
  <si>
    <t>2 BMI</t>
  </si>
  <si>
    <t>2 Waist</t>
  </si>
  <si>
    <t>2 Hip</t>
  </si>
  <si>
    <t>2 Bite Target</t>
  </si>
  <si>
    <t>2 Alarm</t>
  </si>
  <si>
    <t>3 Weight</t>
  </si>
  <si>
    <t>3 Body Fat %</t>
  </si>
  <si>
    <t>3 BMI</t>
  </si>
  <si>
    <t>3 Waist</t>
  </si>
  <si>
    <t>3 Hip</t>
  </si>
  <si>
    <t>3 Bite Target</t>
  </si>
  <si>
    <t>3 Alarm</t>
  </si>
  <si>
    <t>4 Weight</t>
  </si>
  <si>
    <t>4 Body Fat %</t>
  </si>
  <si>
    <t>4 BMI</t>
  </si>
  <si>
    <t>4 Waist</t>
  </si>
  <si>
    <t>4 Hip</t>
  </si>
  <si>
    <t>4 Bite Target</t>
  </si>
  <si>
    <t>4 Alarm</t>
  </si>
  <si>
    <t>5 Weight</t>
  </si>
  <si>
    <t>5 Body Fat %</t>
  </si>
  <si>
    <t>5 BMI</t>
  </si>
  <si>
    <t>5 Waist</t>
  </si>
  <si>
    <t>5 Hip</t>
  </si>
  <si>
    <t>5 Bite Target</t>
  </si>
  <si>
    <t>5 Alarm</t>
  </si>
  <si>
    <t>6 Weight</t>
  </si>
  <si>
    <t>6 Body Fat %</t>
  </si>
  <si>
    <t>6 BMI</t>
  </si>
  <si>
    <t>6 Waist</t>
  </si>
  <si>
    <t>6 Hip</t>
  </si>
  <si>
    <t>6 Bite Target</t>
  </si>
  <si>
    <t>6 Alarm</t>
  </si>
  <si>
    <t>7 Weight</t>
  </si>
  <si>
    <t>7 Body Fat %</t>
  </si>
  <si>
    <t>7 BMI</t>
  </si>
  <si>
    <t>7 Waist</t>
  </si>
  <si>
    <t>7 Hip</t>
  </si>
  <si>
    <t>7 Bite Target</t>
  </si>
  <si>
    <t>7 Alarm</t>
  </si>
  <si>
    <t>8 Weight</t>
  </si>
  <si>
    <t>8 Body Fat %</t>
  </si>
  <si>
    <t>8 BMI</t>
  </si>
  <si>
    <t>8 Waist</t>
  </si>
  <si>
    <t>8 Hip</t>
  </si>
  <si>
    <t>8 Bite Target</t>
  </si>
  <si>
    <t>8 Alarm</t>
  </si>
  <si>
    <t>9 Weight</t>
  </si>
  <si>
    <t>9 Body Fat %</t>
  </si>
  <si>
    <t>9 BMI</t>
  </si>
  <si>
    <t>9 Waist</t>
  </si>
  <si>
    <t>9 Hip</t>
  </si>
  <si>
    <t>9 Bite Target</t>
  </si>
  <si>
    <t>9 Alarm</t>
  </si>
  <si>
    <t>10 Weight</t>
  </si>
  <si>
    <t>10 Body Fat %</t>
  </si>
  <si>
    <t>10 BMI</t>
  </si>
  <si>
    <t>10 Waist</t>
  </si>
  <si>
    <t>10 Hip</t>
  </si>
  <si>
    <t>10 Bite Target</t>
  </si>
  <si>
    <t>10 Alarm</t>
  </si>
  <si>
    <t>15 Weight</t>
  </si>
  <si>
    <t>15 Body Fat %</t>
  </si>
  <si>
    <t>15 BMI</t>
  </si>
  <si>
    <t>15 Waist</t>
  </si>
  <si>
    <t>15 Hip</t>
  </si>
  <si>
    <t>15 Bite Target</t>
  </si>
  <si>
    <t>15 Alarm</t>
  </si>
  <si>
    <t>WLS154</t>
  </si>
  <si>
    <t>WLS189</t>
  </si>
  <si>
    <t>WLS125</t>
  </si>
  <si>
    <t>WLS121</t>
  </si>
  <si>
    <t>WLS117</t>
  </si>
  <si>
    <t>WLS144</t>
  </si>
  <si>
    <t>WLS133</t>
  </si>
  <si>
    <t>WLS137</t>
  </si>
  <si>
    <t>WLS172</t>
  </si>
  <si>
    <t>WLS167</t>
  </si>
  <si>
    <t>WLS140</t>
  </si>
  <si>
    <t>WLS182</t>
  </si>
  <si>
    <t>WLS101</t>
  </si>
  <si>
    <t>WLS109</t>
  </si>
  <si>
    <t>WLS183</t>
  </si>
  <si>
    <t>WLS151</t>
  </si>
  <si>
    <t>WLS165</t>
  </si>
  <si>
    <t>WLS150</t>
  </si>
  <si>
    <t>WLS157</t>
  </si>
  <si>
    <t>WLS116</t>
  </si>
  <si>
    <t>WLS146</t>
  </si>
  <si>
    <t>WLS148</t>
  </si>
  <si>
    <t>WLS132</t>
  </si>
  <si>
    <t>WLS159</t>
  </si>
  <si>
    <t>WLS160</t>
  </si>
  <si>
    <t>WLS135</t>
  </si>
  <si>
    <t>WLS147</t>
  </si>
  <si>
    <t>WLS112</t>
  </si>
  <si>
    <t>WLS129</t>
  </si>
  <si>
    <t>WLS126</t>
  </si>
  <si>
    <t>WLS136</t>
  </si>
  <si>
    <t>WLS161</t>
  </si>
  <si>
    <t>WLS118</t>
  </si>
  <si>
    <t>WLS113</t>
  </si>
  <si>
    <t>WLS104</t>
  </si>
  <si>
    <t>WLS153</t>
  </si>
  <si>
    <t>WLS122</t>
  </si>
  <si>
    <t>WLS163</t>
  </si>
  <si>
    <t>WLS108</t>
  </si>
  <si>
    <t>WLS162</t>
  </si>
  <si>
    <t>1 Delta Wt</t>
  </si>
  <si>
    <t>Ttl Delta Wt</t>
  </si>
  <si>
    <t>2 Delta Wt</t>
  </si>
  <si>
    <t>3 Delta Wt</t>
  </si>
  <si>
    <t>4 Delta Wt</t>
  </si>
  <si>
    <t>5 Delta Wt</t>
  </si>
  <si>
    <t>Control</t>
  </si>
  <si>
    <t>Feedback</t>
  </si>
  <si>
    <t>Week 2</t>
  </si>
  <si>
    <t>Week 1</t>
  </si>
  <si>
    <t>Week 3</t>
  </si>
  <si>
    <t>Week 4</t>
  </si>
  <si>
    <t>Week 5</t>
  </si>
  <si>
    <t>WLS130</t>
  </si>
  <si>
    <t>Control (22)</t>
  </si>
  <si>
    <t>Feedback (19)</t>
  </si>
  <si>
    <t>n =</t>
  </si>
  <si>
    <t xml:space="preserve"> </t>
  </si>
  <si>
    <t>6 Delta Wt</t>
  </si>
  <si>
    <t>7 Delta Wt</t>
  </si>
  <si>
    <t>8 Delta Wt</t>
  </si>
  <si>
    <t>9 Delta Wt</t>
  </si>
  <si>
    <t>10 Delta Wt</t>
  </si>
  <si>
    <t>week4</t>
  </si>
  <si>
    <t>week5</t>
  </si>
  <si>
    <t>week6</t>
  </si>
  <si>
    <t>week7</t>
  </si>
  <si>
    <t>week8</t>
  </si>
  <si>
    <t>week9</t>
  </si>
  <si>
    <t>week10</t>
  </si>
  <si>
    <t>week1</t>
  </si>
  <si>
    <t>week2</t>
  </si>
  <si>
    <t>week3</t>
  </si>
  <si>
    <t>Full Study</t>
  </si>
  <si>
    <t>ea1</t>
  </si>
  <si>
    <t>ea2</t>
  </si>
  <si>
    <t>ea3</t>
  </si>
  <si>
    <t>ea4</t>
  </si>
  <si>
    <t>ea5</t>
  </si>
  <si>
    <t>ea6</t>
  </si>
  <si>
    <t>ea7</t>
  </si>
  <si>
    <t>ea8</t>
  </si>
  <si>
    <t>ea9</t>
  </si>
  <si>
    <t>ea10</t>
  </si>
  <si>
    <t>xx</t>
  </si>
  <si>
    <t>weight_delta</t>
  </si>
  <si>
    <t>eating activities</t>
  </si>
  <si>
    <t>0 Date</t>
  </si>
  <si>
    <t>1 Date</t>
  </si>
  <si>
    <t>2 Date</t>
  </si>
  <si>
    <t>3 Date</t>
  </si>
  <si>
    <t>4 Date</t>
  </si>
  <si>
    <t>5 Date</t>
  </si>
  <si>
    <t>6 Date</t>
  </si>
  <si>
    <t>7 Date</t>
  </si>
  <si>
    <t>8 Date</t>
  </si>
  <si>
    <t>9 Date</t>
  </si>
  <si>
    <t>10 Date</t>
  </si>
  <si>
    <t>Completer</t>
  </si>
  <si>
    <t>WLS120</t>
  </si>
  <si>
    <t>WLS131</t>
  </si>
  <si>
    <t>WLS141</t>
  </si>
  <si>
    <t>WLS149</t>
  </si>
  <si>
    <t>WLS158</t>
  </si>
  <si>
    <t>WLS171</t>
  </si>
  <si>
    <t>WLS180</t>
  </si>
  <si>
    <t>VAR</t>
  </si>
  <si>
    <t>1/VAR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</si>
</sst>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2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2" fontId="0" fillId="2" borderId="0" xfId="0" applyNumberFormat="1" applyFill="1"/>
    <xf numFmtId="2" fontId="0" fillId="0" borderId="0" xfId="0" applyNumberFormat="1" applyFill="1"/>
    <xf numFmtId="0" fontId="0" fillId="2" borderId="0" xfId="0" applyFill="1"/>
    <xf numFmtId="1" fontId="0" fillId="0" borderId="0" xfId="0" applyNumberFormat="1"/>
    <xf numFmtId="2" fontId="1" fillId="0" borderId="0" xfId="0" applyNumberFormat="1" applyFont="1"/>
    <xf numFmtId="2" fontId="1" fillId="2" borderId="0" xfId="0" applyNumberFormat="1" applyFont="1" applyFill="1"/>
    <xf numFmtId="0" fontId="1" fillId="2" borderId="0" xfId="0" applyFont="1" applyFill="1"/>
    <xf numFmtId="0" fontId="0" fillId="0" borderId="0" xfId="0" quotePrefix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Fill="1"/>
    <xf numFmtId="2" fontId="1" fillId="0" borderId="0" xfId="0" applyNumberFormat="1" applyFont="1" applyFill="1"/>
    <xf numFmtId="0" fontId="1" fillId="0" borderId="0" xfId="0" applyFont="1" applyFill="1"/>
    <xf numFmtId="0" fontId="1" fillId="0" borderId="0" xfId="0" applyFon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Cumulative Weight Loss per Week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Master!$AX$88</c:f>
              <c:strCache>
                <c:ptCount val="1"/>
                <c:pt idx="0">
                  <c:v>Control (22)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errBars>
            <c:errDir val="y"/>
            <c:errBarType val="both"/>
            <c:errValType val="stdErr"/>
            <c:noEndCap val="0"/>
          </c:errBars>
          <c:cat>
            <c:strRef>
              <c:f>Master!$AW$89:$AW$93</c:f>
              <c:strCache>
                <c:ptCount val="5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</c:strCache>
            </c:strRef>
          </c:cat>
          <c:val>
            <c:numRef>
              <c:f>Master!$AX$89:$AX$93</c:f>
              <c:numCache>
                <c:formatCode>0.00</c:formatCode>
                <c:ptCount val="5"/>
                <c:pt idx="0" formatCode="General">
                  <c:v>-0.913636363636362</c:v>
                </c:pt>
                <c:pt idx="1">
                  <c:v>-8.745454545454538</c:v>
                </c:pt>
                <c:pt idx="2">
                  <c:v>-0.927272727272725</c:v>
                </c:pt>
                <c:pt idx="3">
                  <c:v>-0.940909090909087</c:v>
                </c:pt>
                <c:pt idx="4">
                  <c:v>-1.427272727272725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Master!$AY$88</c:f>
              <c:strCache>
                <c:ptCount val="1"/>
                <c:pt idx="0">
                  <c:v>Feedback (19)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stdErr"/>
            <c:noEndCap val="0"/>
          </c:errBars>
          <c:cat>
            <c:strRef>
              <c:f>Master!$AW$89:$AW$93</c:f>
              <c:strCache>
                <c:ptCount val="5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</c:strCache>
            </c:strRef>
          </c:cat>
          <c:val>
            <c:numRef>
              <c:f>Master!$AY$89:$AY$93</c:f>
              <c:numCache>
                <c:formatCode>0.00</c:formatCode>
                <c:ptCount val="5"/>
                <c:pt idx="0" formatCode="General">
                  <c:v>-1.505263157894737</c:v>
                </c:pt>
                <c:pt idx="1">
                  <c:v>-2.347368421052634</c:v>
                </c:pt>
                <c:pt idx="2">
                  <c:v>-11.8</c:v>
                </c:pt>
                <c:pt idx="3">
                  <c:v>-13.74736842105263</c:v>
                </c:pt>
                <c:pt idx="4">
                  <c:v>-1.86315789473684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087384"/>
        <c:axId val="2145090360"/>
      </c:lineChart>
      <c:catAx>
        <c:axId val="214508738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2145090360"/>
        <c:crosses val="autoZero"/>
        <c:auto val="1"/>
        <c:lblAlgn val="ctr"/>
        <c:lblOffset val="100"/>
        <c:noMultiLvlLbl val="0"/>
      </c:catAx>
      <c:valAx>
        <c:axId val="2145090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Mean Total </a:t>
                </a:r>
              </a:p>
              <a:p>
                <a:pPr>
                  <a:defRPr/>
                </a:pPr>
                <a:r>
                  <a:rPr lang="en-US"/>
                  <a:t>Weight Loss in Pounds</a:t>
                </a:r>
              </a:p>
            </c:rich>
          </c:tx>
          <c:layout>
            <c:manualLayout>
              <c:xMode val="edge"/>
              <c:yMode val="edge"/>
              <c:x val="0.0277777777777778"/>
              <c:y val="0.3330672207640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45087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Weight Loss per</a:t>
            </a:r>
            <a:r>
              <a:rPr lang="en-US" baseline="0"/>
              <a:t> Week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0488626421697"/>
          <c:y val="0.194803514144065"/>
          <c:w val="0.550399606299213"/>
          <c:h val="0.75379593175853"/>
        </c:manualLayout>
      </c:layout>
      <c:lineChart>
        <c:grouping val="standard"/>
        <c:varyColors val="0"/>
        <c:ser>
          <c:idx val="0"/>
          <c:order val="0"/>
          <c:tx>
            <c:strRef>
              <c:f>Master!$AU$88</c:f>
              <c:strCache>
                <c:ptCount val="1"/>
                <c:pt idx="0">
                  <c:v>Control (22)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strRef>
              <c:f>Master!$AT$89:$AT$93</c:f>
              <c:strCache>
                <c:ptCount val="5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</c:strCache>
            </c:strRef>
          </c:cat>
          <c:val>
            <c:numRef>
              <c:f>Master!$AU$89:$AU$93</c:f>
              <c:numCache>
                <c:formatCode>0.00</c:formatCode>
                <c:ptCount val="5"/>
                <c:pt idx="0">
                  <c:v>-0.872727272727271</c:v>
                </c:pt>
                <c:pt idx="1">
                  <c:v>-7.872727272727269</c:v>
                </c:pt>
                <c:pt idx="2">
                  <c:v>7.818181818181814</c:v>
                </c:pt>
                <c:pt idx="3">
                  <c:v>-0.0136363636363616</c:v>
                </c:pt>
                <c:pt idx="4">
                  <c:v>-0.486363636363638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Master!$AV$88</c:f>
              <c:strCache>
                <c:ptCount val="1"/>
                <c:pt idx="0">
                  <c:v>Feedback (19)</c:v>
                </c:pt>
              </c:strCache>
            </c:strRef>
          </c:tx>
          <c:marker>
            <c:symbol val="none"/>
          </c:marker>
          <c:cat>
            <c:strRef>
              <c:f>Master!$AT$89:$AT$93</c:f>
              <c:strCache>
                <c:ptCount val="5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</c:strCache>
            </c:strRef>
          </c:cat>
          <c:val>
            <c:numRef>
              <c:f>Master!$AV$89:$AV$93</c:f>
              <c:numCache>
                <c:formatCode>0.00</c:formatCode>
                <c:ptCount val="5"/>
                <c:pt idx="0">
                  <c:v>-1.505263157894737</c:v>
                </c:pt>
                <c:pt idx="1">
                  <c:v>-0.842105263157898</c:v>
                </c:pt>
                <c:pt idx="2">
                  <c:v>-9.452631578947366</c:v>
                </c:pt>
                <c:pt idx="3">
                  <c:v>-1.947368421052633</c:v>
                </c:pt>
                <c:pt idx="4">
                  <c:v>11.88421052631579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519944"/>
        <c:axId val="2080522920"/>
      </c:lineChart>
      <c:catAx>
        <c:axId val="2080519944"/>
        <c:scaling>
          <c:orientation val="minMax"/>
        </c:scaling>
        <c:delete val="0"/>
        <c:axPos val="b"/>
        <c:majorGridlines/>
        <c:majorTickMark val="none"/>
        <c:minorTickMark val="none"/>
        <c:tickLblPos val="low"/>
        <c:crossAx val="2080522920"/>
        <c:crosses val="autoZero"/>
        <c:auto val="1"/>
        <c:lblAlgn val="ctr"/>
        <c:lblOffset val="100"/>
        <c:noMultiLvlLbl val="0"/>
      </c:catAx>
      <c:valAx>
        <c:axId val="2080522920"/>
        <c:scaling>
          <c:orientation val="minMax"/>
        </c:scaling>
        <c:delete val="0"/>
        <c:axPos val="l"/>
        <c:majorGridlines/>
        <c:title>
          <c:overlay val="0"/>
        </c:title>
        <c:numFmt formatCode="0.00" sourceLinked="1"/>
        <c:majorTickMark val="none"/>
        <c:minorTickMark val="none"/>
        <c:tickLblPos val="nextTo"/>
        <c:crossAx val="2080519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590550</xdr:colOff>
      <xdr:row>102</xdr:row>
      <xdr:rowOff>14287</xdr:rowOff>
    </xdr:from>
    <xdr:to>
      <xdr:col>53</xdr:col>
      <xdr:colOff>285750</xdr:colOff>
      <xdr:row>116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466725</xdr:colOff>
      <xdr:row>102</xdr:row>
      <xdr:rowOff>147637</xdr:rowOff>
    </xdr:from>
    <xdr:to>
      <xdr:col>45</xdr:col>
      <xdr:colOff>161925</xdr:colOff>
      <xdr:row>117</xdr:row>
      <xdr:rowOff>33337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"/>
  <sheetViews>
    <sheetView workbookViewId="0">
      <pane ySplit="1" topLeftCell="A2" activePane="bottomLeft" state="frozen"/>
      <selection pane="bottomLeft" activeCell="I95" sqref="I95:I98"/>
    </sheetView>
  </sheetViews>
  <sheetFormatPr baseColWidth="10" defaultColWidth="8.83203125" defaultRowHeight="14" x14ac:dyDescent="0"/>
  <cols>
    <col min="1" max="1" width="12" bestFit="1" customWidth="1"/>
    <col min="2" max="9" width="7.6640625" bestFit="1" customWidth="1"/>
    <col min="10" max="26" width="7.6640625" customWidth="1"/>
    <col min="50" max="50" width="10.5" customWidth="1"/>
  </cols>
  <sheetData>
    <row r="1" spans="1:45" s="1" customFormat="1">
      <c r="A1" s="1" t="s">
        <v>0</v>
      </c>
      <c r="B1" s="1" t="s">
        <v>87</v>
      </c>
      <c r="C1" s="1" t="s">
        <v>88</v>
      </c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  <c r="I1" s="1" t="s">
        <v>94</v>
      </c>
      <c r="J1" s="1" t="s">
        <v>95</v>
      </c>
      <c r="K1" s="1" t="s">
        <v>96</v>
      </c>
      <c r="L1" s="1" t="s">
        <v>97</v>
      </c>
      <c r="M1" s="1" t="s">
        <v>98</v>
      </c>
      <c r="N1" s="1" t="s">
        <v>99</v>
      </c>
      <c r="O1" s="1" t="s">
        <v>100</v>
      </c>
      <c r="P1" s="1" t="s">
        <v>101</v>
      </c>
      <c r="Q1" s="1" t="s">
        <v>102</v>
      </c>
      <c r="R1" s="1" t="s">
        <v>103</v>
      </c>
      <c r="S1" s="1" t="s">
        <v>104</v>
      </c>
      <c r="T1" s="1" t="s">
        <v>105</v>
      </c>
      <c r="U1" s="1" t="s">
        <v>106</v>
      </c>
      <c r="V1" s="1" t="s">
        <v>107</v>
      </c>
      <c r="W1" s="1" t="s">
        <v>108</v>
      </c>
      <c r="X1" s="1" t="s">
        <v>109</v>
      </c>
      <c r="Y1" s="1" t="s">
        <v>110</v>
      </c>
      <c r="Z1" s="1" t="s">
        <v>111</v>
      </c>
      <c r="AA1" s="1" t="s">
        <v>112</v>
      </c>
      <c r="AB1" s="1" t="s">
        <v>113</v>
      </c>
      <c r="AC1" s="1" t="s">
        <v>114</v>
      </c>
      <c r="AD1" s="1" t="s">
        <v>115</v>
      </c>
      <c r="AE1" s="1" t="s">
        <v>116</v>
      </c>
      <c r="AF1" s="1" t="s">
        <v>117</v>
      </c>
      <c r="AG1" s="1" t="s">
        <v>118</v>
      </c>
      <c r="AH1" s="1" t="s">
        <v>119</v>
      </c>
      <c r="AI1" s="1" t="s">
        <v>120</v>
      </c>
      <c r="AJ1" s="1" t="s">
        <v>121</v>
      </c>
      <c r="AK1" s="1" t="s">
        <v>122</v>
      </c>
      <c r="AL1" s="1" t="s">
        <v>123</v>
      </c>
      <c r="AM1" s="1" t="s">
        <v>124</v>
      </c>
      <c r="AN1" s="1" t="s">
        <v>125</v>
      </c>
      <c r="AO1" s="1" t="s">
        <v>126</v>
      </c>
      <c r="AP1" s="1" t="s">
        <v>140</v>
      </c>
      <c r="AQ1" s="1">
        <f>COUNTA(B1:AP1)</f>
        <v>41</v>
      </c>
      <c r="AR1" s="1" t="s">
        <v>133</v>
      </c>
      <c r="AS1" s="1" t="s">
        <v>134</v>
      </c>
    </row>
    <row r="2" spans="1:45">
      <c r="A2" t="s">
        <v>7</v>
      </c>
      <c r="B2" s="2">
        <v>1</v>
      </c>
      <c r="C2" s="2">
        <v>1</v>
      </c>
      <c r="D2" s="2">
        <v>1</v>
      </c>
      <c r="E2" s="2">
        <v>1</v>
      </c>
      <c r="F2" s="2">
        <v>0</v>
      </c>
      <c r="G2" s="2">
        <v>0</v>
      </c>
      <c r="H2" s="2">
        <v>0</v>
      </c>
      <c r="I2" s="2">
        <v>1</v>
      </c>
      <c r="J2" s="2">
        <v>1</v>
      </c>
      <c r="K2" s="2">
        <v>1</v>
      </c>
      <c r="L2" s="2">
        <v>0</v>
      </c>
      <c r="M2" s="2">
        <v>1</v>
      </c>
      <c r="N2" s="2">
        <v>0</v>
      </c>
      <c r="O2" s="2">
        <v>0</v>
      </c>
      <c r="P2" s="2">
        <v>1</v>
      </c>
      <c r="Q2" s="2">
        <v>1</v>
      </c>
      <c r="R2" s="2">
        <v>0</v>
      </c>
      <c r="S2" s="2">
        <v>1</v>
      </c>
      <c r="T2" s="2">
        <v>0</v>
      </c>
      <c r="U2" s="2">
        <v>0</v>
      </c>
      <c r="V2" s="2">
        <v>0</v>
      </c>
      <c r="W2" s="2">
        <v>1</v>
      </c>
      <c r="X2" s="2">
        <v>0</v>
      </c>
      <c r="Y2" s="2">
        <v>0</v>
      </c>
      <c r="Z2" s="2">
        <v>1</v>
      </c>
      <c r="AA2" s="2">
        <v>0</v>
      </c>
      <c r="AB2" s="2">
        <v>0</v>
      </c>
      <c r="AC2" s="2">
        <v>1</v>
      </c>
      <c r="AD2" s="2">
        <v>0</v>
      </c>
      <c r="AE2" s="2">
        <v>0</v>
      </c>
      <c r="AF2" s="2">
        <v>1</v>
      </c>
      <c r="AG2" s="2">
        <v>1</v>
      </c>
      <c r="AH2" s="2">
        <v>0</v>
      </c>
      <c r="AI2" s="2">
        <v>1</v>
      </c>
      <c r="AJ2" s="2">
        <v>0</v>
      </c>
      <c r="AK2" s="2">
        <v>1</v>
      </c>
      <c r="AL2" s="2">
        <v>0</v>
      </c>
      <c r="AM2" s="2">
        <v>0</v>
      </c>
      <c r="AN2" s="2">
        <v>1</v>
      </c>
      <c r="AO2" s="2">
        <v>0</v>
      </c>
      <c r="AP2" s="2">
        <v>0</v>
      </c>
      <c r="AR2" s="6">
        <f>COUNTIF(B2:AP2,"0")</f>
        <v>22</v>
      </c>
      <c r="AS2" s="6">
        <f>COUNTIF(B2:AP2,"1")</f>
        <v>19</v>
      </c>
    </row>
    <row r="3" spans="1:45">
      <c r="A3" t="s">
        <v>1</v>
      </c>
      <c r="B3" s="2">
        <v>64.75</v>
      </c>
      <c r="C3" s="2">
        <v>60.5</v>
      </c>
      <c r="D3" s="2">
        <v>67.5</v>
      </c>
      <c r="E3" s="2">
        <v>63.5</v>
      </c>
      <c r="F3" s="2">
        <v>66.5</v>
      </c>
      <c r="G3" s="2">
        <v>63</v>
      </c>
      <c r="H3" s="2">
        <v>64.5</v>
      </c>
      <c r="I3" s="2">
        <v>68.5</v>
      </c>
      <c r="J3" s="2">
        <v>63.5</v>
      </c>
      <c r="K3" s="2">
        <v>68.5</v>
      </c>
      <c r="L3" s="2">
        <v>65.5</v>
      </c>
      <c r="M3" s="2">
        <v>62</v>
      </c>
      <c r="N3" s="2">
        <v>65</v>
      </c>
      <c r="O3" s="2">
        <v>63.5</v>
      </c>
      <c r="P3" s="2">
        <v>64.5</v>
      </c>
      <c r="Q3" s="2">
        <v>64.5</v>
      </c>
      <c r="R3" s="2">
        <v>63</v>
      </c>
      <c r="S3" s="2">
        <v>65</v>
      </c>
      <c r="T3" s="2">
        <v>63.25</v>
      </c>
      <c r="U3" s="2">
        <v>62</v>
      </c>
      <c r="V3" s="2">
        <v>60.75</v>
      </c>
      <c r="W3" s="2">
        <v>63.5</v>
      </c>
      <c r="X3" s="2">
        <v>59.5</v>
      </c>
      <c r="Y3" s="2">
        <v>65</v>
      </c>
      <c r="Z3" s="2">
        <v>63.25</v>
      </c>
      <c r="AA3" s="2">
        <v>66.75</v>
      </c>
      <c r="AB3" s="2">
        <v>63</v>
      </c>
      <c r="AC3" s="2">
        <v>62.5</v>
      </c>
      <c r="AD3" s="2">
        <v>66.25</v>
      </c>
      <c r="AE3" s="2">
        <v>66.5</v>
      </c>
      <c r="AF3" s="2">
        <v>63.25</v>
      </c>
      <c r="AG3" s="2">
        <v>64.5</v>
      </c>
      <c r="AH3" s="2">
        <v>56.5</v>
      </c>
      <c r="AI3" s="2">
        <v>63</v>
      </c>
      <c r="AJ3" s="2">
        <v>64</v>
      </c>
      <c r="AK3" s="2">
        <v>66</v>
      </c>
      <c r="AL3" s="2">
        <v>66</v>
      </c>
      <c r="AM3" s="2">
        <v>63</v>
      </c>
      <c r="AN3" s="2">
        <v>63</v>
      </c>
      <c r="AO3" s="2">
        <v>67</v>
      </c>
      <c r="AP3" s="2">
        <v>66</v>
      </c>
    </row>
    <row r="4" spans="1:45">
      <c r="A4" t="s">
        <v>2</v>
      </c>
      <c r="B4" s="2">
        <v>175.2</v>
      </c>
      <c r="C4" s="2">
        <v>164.2</v>
      </c>
      <c r="D4" s="2">
        <v>174</v>
      </c>
      <c r="E4" s="2">
        <v>184.6</v>
      </c>
      <c r="F4" s="2">
        <v>202</v>
      </c>
      <c r="G4" s="2">
        <v>161.80000000000001</v>
      </c>
      <c r="H4" s="2">
        <v>168.4</v>
      </c>
      <c r="I4" s="2">
        <v>261</v>
      </c>
      <c r="J4" s="2">
        <v>245</v>
      </c>
      <c r="K4" s="2">
        <v>190</v>
      </c>
      <c r="L4" s="2">
        <v>227.8</v>
      </c>
      <c r="M4" s="2">
        <v>182.6</v>
      </c>
      <c r="N4" s="2">
        <v>185.6</v>
      </c>
      <c r="O4" s="2">
        <v>157</v>
      </c>
      <c r="P4" s="2">
        <v>216.8</v>
      </c>
      <c r="Q4" s="2">
        <v>221.2</v>
      </c>
      <c r="R4" s="2">
        <v>171</v>
      </c>
      <c r="S4" s="2">
        <v>219.6</v>
      </c>
      <c r="T4" s="2">
        <v>167.2</v>
      </c>
      <c r="U4" s="2">
        <v>141.19999999999999</v>
      </c>
      <c r="V4" s="2">
        <v>178</v>
      </c>
      <c r="W4" s="2">
        <v>184.8</v>
      </c>
      <c r="X4" s="2">
        <v>200</v>
      </c>
      <c r="Y4" s="2">
        <v>188.4</v>
      </c>
      <c r="Z4" s="2">
        <v>198.4</v>
      </c>
      <c r="AA4" s="2">
        <v>180.2</v>
      </c>
      <c r="AB4" s="2">
        <v>161.19999999999999</v>
      </c>
      <c r="AC4" s="2">
        <v>175</v>
      </c>
      <c r="AD4" s="2">
        <v>165.6</v>
      </c>
      <c r="AE4" s="2">
        <v>222.2</v>
      </c>
      <c r="AF4" s="2">
        <v>193</v>
      </c>
      <c r="AG4" s="2">
        <v>167.6</v>
      </c>
      <c r="AH4" s="2">
        <v>159.19999999999999</v>
      </c>
      <c r="AI4" s="2">
        <v>177.8</v>
      </c>
      <c r="AJ4" s="2">
        <v>231.8</v>
      </c>
      <c r="AK4" s="2">
        <v>224.4</v>
      </c>
      <c r="AL4" s="2">
        <v>301.39999999999998</v>
      </c>
      <c r="AM4" s="2">
        <v>201.2</v>
      </c>
      <c r="AN4" s="2">
        <v>318.39999999999998</v>
      </c>
      <c r="AO4" s="2">
        <v>211.6</v>
      </c>
      <c r="AP4" s="2">
        <v>190</v>
      </c>
    </row>
    <row r="5" spans="1:45">
      <c r="A5" t="s">
        <v>3</v>
      </c>
      <c r="B5" s="2">
        <v>34.799999999999997</v>
      </c>
      <c r="C5" s="2">
        <v>43.3</v>
      </c>
      <c r="D5" s="2">
        <v>33.9</v>
      </c>
      <c r="E5" s="2">
        <v>34.5</v>
      </c>
      <c r="F5" s="2">
        <v>42</v>
      </c>
      <c r="G5" s="2">
        <v>40.4</v>
      </c>
      <c r="H5" s="2">
        <v>38.4</v>
      </c>
      <c r="I5" s="2">
        <v>45.4</v>
      </c>
      <c r="J5" s="2">
        <v>45.9</v>
      </c>
      <c r="K5" s="2">
        <v>37.4</v>
      </c>
      <c r="L5" s="2">
        <v>40.6</v>
      </c>
      <c r="M5" s="2">
        <v>38.5</v>
      </c>
      <c r="N5" s="2">
        <v>36.299999999999997</v>
      </c>
      <c r="O5" s="2">
        <v>34.200000000000003</v>
      </c>
      <c r="P5" s="2">
        <v>41.7</v>
      </c>
      <c r="Q5" s="2">
        <v>43.8</v>
      </c>
      <c r="R5" s="2">
        <v>38.6</v>
      </c>
      <c r="S5" s="2">
        <v>42.7</v>
      </c>
      <c r="T5" s="2">
        <v>42</v>
      </c>
      <c r="U5" s="2">
        <v>29.8</v>
      </c>
      <c r="V5" s="2">
        <v>41.2</v>
      </c>
      <c r="W5" s="2">
        <v>34.5</v>
      </c>
      <c r="X5" s="2">
        <v>48.2</v>
      </c>
      <c r="Y5" s="2">
        <v>32.9</v>
      </c>
      <c r="Z5" s="2">
        <v>36.9</v>
      </c>
      <c r="AA5" s="2">
        <v>41.2</v>
      </c>
      <c r="AB5" s="2">
        <v>29.1</v>
      </c>
      <c r="AC5" s="2">
        <v>47.5</v>
      </c>
      <c r="AD5" s="2">
        <v>37.4</v>
      </c>
      <c r="AE5" s="2">
        <v>37.299999999999997</v>
      </c>
      <c r="AF5" s="2">
        <v>43</v>
      </c>
      <c r="AG5" s="2">
        <v>34</v>
      </c>
      <c r="AH5" s="2">
        <v>45.2</v>
      </c>
      <c r="AI5" s="2">
        <v>40.5</v>
      </c>
      <c r="AJ5" s="2">
        <v>44.8</v>
      </c>
      <c r="AK5" s="2">
        <v>41.8</v>
      </c>
      <c r="AL5" s="2">
        <v>49.4</v>
      </c>
      <c r="AM5" s="2">
        <v>46.5</v>
      </c>
      <c r="AO5" s="2">
        <v>41.8</v>
      </c>
      <c r="AP5" s="2">
        <v>41</v>
      </c>
    </row>
    <row r="6" spans="1:45">
      <c r="A6" t="s">
        <v>4</v>
      </c>
      <c r="B6" s="2">
        <v>29.3</v>
      </c>
      <c r="C6" s="2">
        <v>31.2</v>
      </c>
      <c r="D6" s="2">
        <v>26.9</v>
      </c>
      <c r="E6" s="2">
        <v>32.200000000000003</v>
      </c>
      <c r="F6" s="2">
        <v>32.1</v>
      </c>
      <c r="G6" s="2">
        <v>28.6</v>
      </c>
      <c r="H6" s="2">
        <v>28.5</v>
      </c>
      <c r="I6" s="2">
        <v>39.1</v>
      </c>
      <c r="J6" s="2">
        <v>42.7</v>
      </c>
      <c r="K6" s="2">
        <v>28.5</v>
      </c>
      <c r="L6" s="2">
        <v>37.299999999999997</v>
      </c>
      <c r="M6" s="2">
        <v>33.4</v>
      </c>
      <c r="N6" s="2">
        <v>30.9</v>
      </c>
      <c r="O6" s="2">
        <v>27.2</v>
      </c>
      <c r="P6" s="2">
        <v>36.700000000000003</v>
      </c>
      <c r="Q6" s="2">
        <v>37.299999999999997</v>
      </c>
      <c r="R6" s="2">
        <v>30.3</v>
      </c>
      <c r="S6" s="2">
        <v>36.5</v>
      </c>
      <c r="T6" s="2">
        <v>29.4</v>
      </c>
      <c r="U6" s="2">
        <v>25.8</v>
      </c>
      <c r="V6" s="2">
        <v>33.9</v>
      </c>
      <c r="W6" s="2">
        <v>32.200000000000003</v>
      </c>
      <c r="X6" s="2">
        <v>39.700000000000003</v>
      </c>
      <c r="Y6" s="2">
        <v>31.4</v>
      </c>
      <c r="Z6" s="2">
        <v>34.9</v>
      </c>
      <c r="AA6" s="2">
        <v>28.6</v>
      </c>
      <c r="AB6" s="2">
        <v>28.5</v>
      </c>
      <c r="AC6" s="2">
        <v>31.5</v>
      </c>
      <c r="AD6" s="2">
        <v>26.3</v>
      </c>
      <c r="AE6" s="2">
        <v>35.299999999999997</v>
      </c>
      <c r="AF6" s="2">
        <v>33.9</v>
      </c>
      <c r="AG6" s="2">
        <v>28.3</v>
      </c>
      <c r="AH6" s="2">
        <v>35</v>
      </c>
      <c r="AI6" s="2">
        <v>31.4</v>
      </c>
      <c r="AJ6" s="2">
        <v>39.700000000000003</v>
      </c>
      <c r="AK6" s="2">
        <v>36.200000000000003</v>
      </c>
      <c r="AL6" s="2">
        <v>48.6</v>
      </c>
      <c r="AM6" s="2">
        <v>35.6</v>
      </c>
      <c r="AN6" s="2">
        <v>56.3</v>
      </c>
      <c r="AO6" s="2">
        <v>33.1</v>
      </c>
      <c r="AP6" s="2">
        <v>30.7</v>
      </c>
    </row>
    <row r="7" spans="1:45">
      <c r="A7" t="s">
        <v>5</v>
      </c>
      <c r="B7" s="2">
        <v>35</v>
      </c>
      <c r="C7" s="2">
        <v>39.5</v>
      </c>
      <c r="D7" s="2">
        <v>35.5</v>
      </c>
      <c r="E7" s="2">
        <v>40</v>
      </c>
      <c r="F7" s="2">
        <v>43</v>
      </c>
      <c r="G7" s="2">
        <v>37</v>
      </c>
      <c r="H7" s="2">
        <v>39</v>
      </c>
      <c r="I7" s="2">
        <v>45.75</v>
      </c>
      <c r="J7" s="2">
        <v>46.5</v>
      </c>
      <c r="K7" s="2">
        <v>40.5</v>
      </c>
      <c r="L7" s="2">
        <v>37.75</v>
      </c>
      <c r="M7" s="2">
        <v>35.25</v>
      </c>
      <c r="N7" s="2">
        <v>37</v>
      </c>
      <c r="O7" s="2">
        <v>31.5</v>
      </c>
      <c r="P7" s="2">
        <v>46.5</v>
      </c>
      <c r="Q7" s="2">
        <v>44</v>
      </c>
      <c r="R7" s="2">
        <v>35.75</v>
      </c>
      <c r="S7" s="2">
        <v>43</v>
      </c>
      <c r="T7" s="2">
        <v>40</v>
      </c>
      <c r="U7" s="2">
        <v>35</v>
      </c>
      <c r="V7" s="2">
        <v>41</v>
      </c>
      <c r="W7" s="2">
        <v>40</v>
      </c>
      <c r="X7" s="2">
        <v>44.75</v>
      </c>
      <c r="Y7" s="2">
        <v>39</v>
      </c>
      <c r="Z7" s="2">
        <v>33</v>
      </c>
      <c r="AA7" s="2">
        <v>35.5</v>
      </c>
      <c r="AB7" s="2">
        <v>38.5</v>
      </c>
      <c r="AC7" s="2">
        <v>43</v>
      </c>
      <c r="AD7" s="2">
        <v>39</v>
      </c>
      <c r="AE7" s="2">
        <v>46</v>
      </c>
      <c r="AF7" s="2">
        <v>42.5</v>
      </c>
      <c r="AG7" s="2">
        <v>30.5</v>
      </c>
      <c r="AH7" s="2">
        <v>41</v>
      </c>
      <c r="AI7" s="2">
        <v>32</v>
      </c>
      <c r="AJ7" s="2">
        <v>42</v>
      </c>
      <c r="AK7" s="2">
        <v>43</v>
      </c>
      <c r="AL7" s="2">
        <v>52</v>
      </c>
      <c r="AM7" s="2">
        <v>43.5</v>
      </c>
      <c r="AN7" s="2">
        <v>58</v>
      </c>
      <c r="AO7" s="2">
        <v>42</v>
      </c>
      <c r="AP7" s="2">
        <v>38</v>
      </c>
    </row>
    <row r="8" spans="1:45">
      <c r="A8" t="s">
        <v>6</v>
      </c>
      <c r="B8" s="2">
        <v>43</v>
      </c>
      <c r="C8" s="2">
        <v>45</v>
      </c>
      <c r="D8" s="2">
        <v>42</v>
      </c>
      <c r="E8" s="2">
        <v>42.5</v>
      </c>
      <c r="F8" s="2">
        <v>46.25</v>
      </c>
      <c r="G8" s="2">
        <v>44.5</v>
      </c>
      <c r="H8" s="2">
        <v>41.5</v>
      </c>
      <c r="I8" s="2">
        <v>56</v>
      </c>
      <c r="J8" s="2">
        <v>53.5</v>
      </c>
      <c r="K8" s="2">
        <v>44.25</v>
      </c>
      <c r="L8" s="2">
        <v>47.5</v>
      </c>
      <c r="M8" s="2">
        <v>45.5</v>
      </c>
      <c r="N8" s="2">
        <v>44.25</v>
      </c>
      <c r="O8" s="2">
        <v>42</v>
      </c>
      <c r="P8" s="2">
        <v>48</v>
      </c>
      <c r="Q8" s="2">
        <v>53</v>
      </c>
      <c r="R8" s="2">
        <v>44.25</v>
      </c>
      <c r="S8" s="2">
        <v>47.75</v>
      </c>
      <c r="T8" s="2">
        <v>45</v>
      </c>
      <c r="U8" s="2">
        <v>38.25</v>
      </c>
      <c r="V8" s="2">
        <v>44</v>
      </c>
      <c r="W8" s="2">
        <v>44.25</v>
      </c>
      <c r="X8" s="2">
        <v>49</v>
      </c>
      <c r="Y8" s="2">
        <v>45.25</v>
      </c>
      <c r="Z8" s="2">
        <v>44</v>
      </c>
      <c r="AA8" s="2">
        <v>47.5</v>
      </c>
      <c r="AB8" s="2">
        <v>44</v>
      </c>
      <c r="AC8" s="2">
        <v>50</v>
      </c>
      <c r="AD8" s="2">
        <v>45</v>
      </c>
      <c r="AE8" s="2">
        <v>47</v>
      </c>
      <c r="AF8" s="2">
        <v>46</v>
      </c>
      <c r="AG8" s="2">
        <v>43</v>
      </c>
      <c r="AH8" s="2">
        <v>45</v>
      </c>
      <c r="AI8" s="2">
        <v>47</v>
      </c>
      <c r="AJ8" s="2">
        <v>51.5</v>
      </c>
      <c r="AK8" s="2">
        <v>51</v>
      </c>
      <c r="AL8" s="2">
        <v>53</v>
      </c>
      <c r="AM8" s="2">
        <v>49</v>
      </c>
      <c r="AN8" s="2">
        <v>64</v>
      </c>
      <c r="AO8" s="2">
        <v>49</v>
      </c>
      <c r="AP8" s="2">
        <v>46.5</v>
      </c>
    </row>
    <row r="9" spans="1:45">
      <c r="A9" t="s">
        <v>15</v>
      </c>
      <c r="B9" s="2">
        <v>100</v>
      </c>
      <c r="C9" s="2">
        <v>100</v>
      </c>
      <c r="D9" s="2">
        <v>100</v>
      </c>
      <c r="E9" s="2">
        <v>100</v>
      </c>
      <c r="F9" s="2"/>
      <c r="G9" s="2"/>
      <c r="H9" s="2"/>
      <c r="I9" s="2">
        <v>100</v>
      </c>
      <c r="J9" s="2">
        <v>100</v>
      </c>
      <c r="K9" s="2">
        <v>100</v>
      </c>
      <c r="L9" s="2"/>
      <c r="M9" s="2">
        <v>100</v>
      </c>
      <c r="N9" s="2"/>
      <c r="O9" s="2"/>
      <c r="P9" s="2">
        <v>100</v>
      </c>
      <c r="Q9" s="2">
        <v>100</v>
      </c>
      <c r="R9" s="2"/>
      <c r="S9" s="2">
        <v>100</v>
      </c>
      <c r="T9" s="2"/>
      <c r="U9" s="2"/>
      <c r="V9" s="2"/>
      <c r="W9" s="2">
        <v>100</v>
      </c>
      <c r="X9" s="2"/>
      <c r="Y9" s="2"/>
      <c r="Z9" s="2">
        <v>100</v>
      </c>
      <c r="AA9" s="2"/>
      <c r="AB9" s="2"/>
      <c r="AC9" s="2">
        <v>100</v>
      </c>
      <c r="AD9" s="2"/>
      <c r="AF9" s="2">
        <v>100</v>
      </c>
      <c r="AG9" s="2">
        <v>100</v>
      </c>
      <c r="AI9" s="2">
        <v>100</v>
      </c>
      <c r="AK9" s="2">
        <v>100</v>
      </c>
      <c r="AN9" s="2">
        <v>100</v>
      </c>
    </row>
    <row r="10" spans="1:45">
      <c r="A10" t="s">
        <v>16</v>
      </c>
      <c r="B10" s="2">
        <v>33</v>
      </c>
      <c r="C10" s="2">
        <v>33</v>
      </c>
      <c r="D10" s="2">
        <v>33</v>
      </c>
      <c r="E10" s="2">
        <v>33</v>
      </c>
      <c r="F10" s="2"/>
      <c r="G10" s="2"/>
      <c r="H10" s="2"/>
      <c r="I10" s="2">
        <v>33</v>
      </c>
      <c r="J10" s="2">
        <v>33</v>
      </c>
      <c r="K10" s="2">
        <v>33</v>
      </c>
      <c r="L10" s="2"/>
      <c r="M10" s="2">
        <v>33</v>
      </c>
      <c r="N10" s="2"/>
      <c r="O10" s="2"/>
      <c r="P10" s="2">
        <v>33</v>
      </c>
      <c r="Q10" s="2">
        <v>33</v>
      </c>
      <c r="R10" s="2"/>
      <c r="S10" s="2">
        <v>33</v>
      </c>
      <c r="T10" s="2"/>
      <c r="U10" s="2"/>
      <c r="V10" s="2"/>
      <c r="W10" s="2">
        <v>33</v>
      </c>
      <c r="X10" s="2"/>
      <c r="Y10" s="2"/>
      <c r="Z10" s="2">
        <v>33</v>
      </c>
      <c r="AA10" s="2"/>
      <c r="AB10" s="2"/>
      <c r="AC10" s="2">
        <v>33</v>
      </c>
      <c r="AD10" s="2"/>
      <c r="AF10" s="2">
        <v>33</v>
      </c>
      <c r="AG10" s="2">
        <v>33</v>
      </c>
      <c r="AI10" s="2">
        <v>33</v>
      </c>
      <c r="AK10" s="2">
        <v>33</v>
      </c>
      <c r="AN10" s="2">
        <v>33</v>
      </c>
    </row>
    <row r="11" spans="1:45">
      <c r="A11" t="s">
        <v>8</v>
      </c>
      <c r="B11" s="2">
        <v>177</v>
      </c>
      <c r="C11" s="2">
        <v>163.4</v>
      </c>
      <c r="D11" s="2">
        <v>170.6</v>
      </c>
      <c r="E11" s="2">
        <v>184.8</v>
      </c>
      <c r="F11" s="2">
        <v>199.2</v>
      </c>
      <c r="G11" s="2">
        <v>158.6</v>
      </c>
      <c r="H11" s="2">
        <v>166.2</v>
      </c>
      <c r="I11" s="2">
        <v>260</v>
      </c>
      <c r="J11" s="2">
        <v>246.2</v>
      </c>
      <c r="K11" s="2">
        <v>185.4</v>
      </c>
      <c r="L11" s="2">
        <v>230.2</v>
      </c>
      <c r="M11" s="2">
        <v>180.6</v>
      </c>
      <c r="N11" s="2">
        <v>184.6</v>
      </c>
      <c r="O11" s="2">
        <v>155</v>
      </c>
      <c r="P11" s="2">
        <v>216</v>
      </c>
      <c r="Q11" s="2">
        <v>224.2</v>
      </c>
      <c r="R11" s="2">
        <v>171</v>
      </c>
      <c r="S11" s="2">
        <v>214.2</v>
      </c>
      <c r="T11" s="2">
        <v>165.8</v>
      </c>
      <c r="U11" s="8">
        <v>140.4</v>
      </c>
      <c r="V11" s="2">
        <v>177.2</v>
      </c>
      <c r="W11" s="2">
        <v>182.8</v>
      </c>
      <c r="X11" s="2">
        <v>199.8</v>
      </c>
      <c r="Y11" s="2">
        <v>192</v>
      </c>
      <c r="Z11" s="2">
        <v>197.4</v>
      </c>
      <c r="AA11" s="2">
        <v>178.2</v>
      </c>
      <c r="AB11" s="2">
        <v>162.6</v>
      </c>
      <c r="AC11" s="2">
        <v>172</v>
      </c>
      <c r="AD11" s="2">
        <v>166.4</v>
      </c>
      <c r="AE11" s="2">
        <v>222.2</v>
      </c>
      <c r="AF11" s="2">
        <v>193.2</v>
      </c>
      <c r="AG11" s="2">
        <v>164</v>
      </c>
      <c r="AH11" s="2">
        <v>157.6</v>
      </c>
      <c r="AI11" s="2">
        <v>178.8</v>
      </c>
      <c r="AJ11" s="15"/>
      <c r="AK11" s="2">
        <v>223</v>
      </c>
      <c r="AL11" s="2">
        <v>291.8</v>
      </c>
      <c r="AM11" s="2">
        <v>201.4</v>
      </c>
      <c r="AN11" s="2">
        <v>313.2</v>
      </c>
      <c r="AO11" s="2">
        <v>211.6</v>
      </c>
      <c r="AP11" s="2">
        <v>189.4</v>
      </c>
    </row>
    <row r="12" spans="1:45">
      <c r="A12" t="s">
        <v>9</v>
      </c>
      <c r="B12" s="2">
        <v>35.6</v>
      </c>
      <c r="C12" s="2">
        <v>42</v>
      </c>
      <c r="D12" s="2">
        <v>33.700000000000003</v>
      </c>
      <c r="E12" s="2">
        <v>34.5</v>
      </c>
      <c r="F12" s="2">
        <v>42.3</v>
      </c>
      <c r="G12" s="2">
        <v>40.9</v>
      </c>
      <c r="H12" s="2">
        <v>38.299999999999997</v>
      </c>
      <c r="I12" s="2">
        <v>45.5</v>
      </c>
      <c r="J12" s="2">
        <v>46.4</v>
      </c>
      <c r="K12" s="2">
        <v>38.700000000000003</v>
      </c>
      <c r="L12" s="2">
        <v>41</v>
      </c>
      <c r="M12" s="2">
        <v>39.1</v>
      </c>
      <c r="N12" s="2">
        <v>35.9</v>
      </c>
      <c r="O12" s="2">
        <v>33.4</v>
      </c>
      <c r="P12" s="2">
        <v>42.2</v>
      </c>
      <c r="Q12" s="2">
        <v>44.2</v>
      </c>
      <c r="R12" s="2">
        <v>39.700000000000003</v>
      </c>
      <c r="S12" s="2">
        <v>42.6</v>
      </c>
      <c r="T12" s="2">
        <v>41.3</v>
      </c>
      <c r="U12" s="3"/>
      <c r="V12" s="2">
        <v>41.5</v>
      </c>
      <c r="W12" s="2">
        <v>34.700000000000003</v>
      </c>
      <c r="X12" s="2">
        <v>48</v>
      </c>
      <c r="Y12" s="2">
        <v>33.5</v>
      </c>
      <c r="Z12" s="2">
        <v>36.5</v>
      </c>
      <c r="AA12" s="2">
        <v>40.200000000000003</v>
      </c>
      <c r="AB12" s="2">
        <v>28.4</v>
      </c>
      <c r="AC12" s="2">
        <v>47.6</v>
      </c>
      <c r="AD12" s="2">
        <v>36.1</v>
      </c>
      <c r="AE12" s="2">
        <v>37.9</v>
      </c>
      <c r="AF12" s="2">
        <v>44.5</v>
      </c>
      <c r="AG12" s="2">
        <v>33.4</v>
      </c>
      <c r="AH12" s="2">
        <v>44</v>
      </c>
      <c r="AI12" s="2">
        <v>40.799999999999997</v>
      </c>
      <c r="AJ12" s="13"/>
      <c r="AK12" s="2">
        <v>41.9</v>
      </c>
      <c r="AL12" s="2">
        <v>49.5</v>
      </c>
      <c r="AM12" s="2">
        <v>47.1</v>
      </c>
      <c r="AO12" s="2">
        <v>41.4</v>
      </c>
      <c r="AP12" s="2">
        <v>42.4</v>
      </c>
    </row>
    <row r="13" spans="1:45">
      <c r="A13" t="s">
        <v>10</v>
      </c>
      <c r="B13" s="2">
        <v>29.7</v>
      </c>
      <c r="C13" s="2">
        <v>31.4</v>
      </c>
      <c r="D13" s="2">
        <v>26.3</v>
      </c>
      <c r="E13" s="2">
        <v>32.200000000000003</v>
      </c>
      <c r="F13" s="2">
        <v>31.7</v>
      </c>
      <c r="G13" s="2">
        <v>28.1</v>
      </c>
      <c r="H13" s="2">
        <v>28.1</v>
      </c>
      <c r="I13" s="2">
        <v>38.9</v>
      </c>
      <c r="J13" s="2">
        <v>42.9</v>
      </c>
      <c r="K13" s="2">
        <v>27.8</v>
      </c>
      <c r="L13" s="2">
        <v>37.700000000000003</v>
      </c>
      <c r="M13" s="2">
        <v>33</v>
      </c>
      <c r="N13" s="2">
        <v>30.7</v>
      </c>
      <c r="O13" s="2">
        <v>27</v>
      </c>
      <c r="P13" s="2">
        <v>36.5</v>
      </c>
      <c r="Q13" s="2">
        <v>37.9</v>
      </c>
      <c r="R13" s="2">
        <v>30.3</v>
      </c>
      <c r="S13" s="2">
        <v>35.6</v>
      </c>
      <c r="T13" s="2">
        <v>29.2</v>
      </c>
      <c r="U13" s="3"/>
      <c r="V13" s="2">
        <v>33.700000000000003</v>
      </c>
      <c r="W13" s="2">
        <v>31.8</v>
      </c>
      <c r="X13" s="2">
        <v>39.700000000000003</v>
      </c>
      <c r="Y13" s="2">
        <v>31.2</v>
      </c>
      <c r="Z13" s="2">
        <v>34.700000000000003</v>
      </c>
      <c r="AA13" s="2">
        <v>28.1</v>
      </c>
      <c r="AB13" s="2">
        <v>28.8</v>
      </c>
      <c r="AC13" s="2">
        <v>30.9</v>
      </c>
      <c r="AD13" s="2">
        <v>26.6</v>
      </c>
      <c r="AE13" s="2">
        <v>35.299999999999997</v>
      </c>
      <c r="AF13" s="2">
        <v>33.9</v>
      </c>
      <c r="AG13" s="2">
        <v>27.7</v>
      </c>
      <c r="AH13" s="2">
        <v>34.700000000000003</v>
      </c>
      <c r="AI13" s="2">
        <v>31.7</v>
      </c>
      <c r="AJ13" s="13"/>
      <c r="AK13" s="2">
        <v>36</v>
      </c>
      <c r="AL13" s="2">
        <v>47.1</v>
      </c>
      <c r="AM13" s="2">
        <v>35.700000000000003</v>
      </c>
      <c r="AN13" s="2">
        <v>55.5</v>
      </c>
      <c r="AO13" s="2">
        <v>33.1</v>
      </c>
      <c r="AP13" s="2">
        <v>30.6</v>
      </c>
    </row>
    <row r="14" spans="1:45">
      <c r="A14" t="s">
        <v>11</v>
      </c>
      <c r="B14" s="2">
        <v>35</v>
      </c>
      <c r="C14" s="2">
        <v>40</v>
      </c>
      <c r="D14" s="2">
        <v>33.5</v>
      </c>
      <c r="E14" s="2">
        <v>41.5</v>
      </c>
      <c r="F14" s="2">
        <v>42</v>
      </c>
      <c r="G14" s="2">
        <v>38.75</v>
      </c>
      <c r="H14" s="2">
        <v>37.75</v>
      </c>
      <c r="I14" s="2">
        <v>43.75</v>
      </c>
      <c r="J14" s="2">
        <v>43.75</v>
      </c>
      <c r="K14" s="2">
        <v>39.5</v>
      </c>
      <c r="L14" s="2">
        <v>39.5</v>
      </c>
      <c r="M14" s="2">
        <v>35.5</v>
      </c>
      <c r="N14" s="2">
        <v>37</v>
      </c>
      <c r="O14" s="2">
        <v>32</v>
      </c>
      <c r="P14" s="2">
        <v>47</v>
      </c>
      <c r="Q14" s="2">
        <v>41</v>
      </c>
      <c r="R14" s="2">
        <v>39</v>
      </c>
      <c r="S14" s="2">
        <v>41.5</v>
      </c>
      <c r="T14" s="2">
        <v>40</v>
      </c>
      <c r="U14" s="3"/>
      <c r="V14" s="2">
        <v>41.25</v>
      </c>
      <c r="W14" s="2">
        <v>40</v>
      </c>
      <c r="X14" s="2">
        <v>44.5</v>
      </c>
      <c r="Y14" s="2">
        <v>39</v>
      </c>
      <c r="Z14" s="2">
        <v>33</v>
      </c>
      <c r="AA14" s="2">
        <v>37</v>
      </c>
      <c r="AB14" s="2">
        <v>38.5</v>
      </c>
      <c r="AC14" s="2">
        <v>41.5</v>
      </c>
      <c r="AD14" s="2">
        <v>38.5</v>
      </c>
      <c r="AE14" s="2">
        <v>44.5</v>
      </c>
      <c r="AF14" s="2">
        <v>43</v>
      </c>
      <c r="AG14" s="2">
        <v>31.25</v>
      </c>
      <c r="AH14" s="2">
        <v>40</v>
      </c>
      <c r="AI14" s="2">
        <v>32.5</v>
      </c>
      <c r="AJ14" s="13"/>
      <c r="AK14" s="2">
        <v>41.5</v>
      </c>
      <c r="AL14" s="2">
        <v>50.5</v>
      </c>
      <c r="AM14" s="2">
        <v>44</v>
      </c>
      <c r="AN14" s="2">
        <v>58</v>
      </c>
      <c r="AO14" s="2">
        <v>42</v>
      </c>
      <c r="AP14" s="2">
        <v>41</v>
      </c>
    </row>
    <row r="15" spans="1:45">
      <c r="A15" t="s">
        <v>12</v>
      </c>
      <c r="B15" s="2">
        <v>43</v>
      </c>
      <c r="C15" s="2">
        <v>46</v>
      </c>
      <c r="D15" s="2">
        <v>42</v>
      </c>
      <c r="E15" s="2">
        <v>42.5</v>
      </c>
      <c r="F15" s="2">
        <v>45.5</v>
      </c>
      <c r="G15" s="2">
        <v>43.25</v>
      </c>
      <c r="H15" s="2">
        <v>39.5</v>
      </c>
      <c r="I15" s="2">
        <v>54.25</v>
      </c>
      <c r="J15" s="2">
        <v>52.75</v>
      </c>
      <c r="K15" s="2">
        <v>44</v>
      </c>
      <c r="L15" s="2">
        <v>48</v>
      </c>
      <c r="M15" s="2">
        <v>46</v>
      </c>
      <c r="N15" s="2">
        <v>44</v>
      </c>
      <c r="O15" s="2">
        <v>42</v>
      </c>
      <c r="P15" s="2">
        <v>48.5</v>
      </c>
      <c r="Q15" s="2">
        <v>53.5</v>
      </c>
      <c r="R15" s="2">
        <v>44.75</v>
      </c>
      <c r="S15" s="2">
        <v>47</v>
      </c>
      <c r="T15" s="2">
        <v>45</v>
      </c>
      <c r="U15" s="3"/>
      <c r="V15" s="2">
        <v>43.75</v>
      </c>
      <c r="W15" s="2">
        <v>43</v>
      </c>
      <c r="X15" s="2">
        <v>48.5</v>
      </c>
      <c r="Y15" s="2">
        <v>43.5</v>
      </c>
      <c r="Z15" s="2">
        <v>45.5</v>
      </c>
      <c r="AA15" s="2">
        <v>47.5</v>
      </c>
      <c r="AB15" s="2">
        <v>43</v>
      </c>
      <c r="AC15" s="2">
        <v>47.5</v>
      </c>
      <c r="AD15" s="2">
        <v>43.5</v>
      </c>
      <c r="AE15" s="2">
        <v>46</v>
      </c>
      <c r="AF15" s="2">
        <v>46</v>
      </c>
      <c r="AG15" s="2">
        <v>42.5</v>
      </c>
      <c r="AH15" s="2">
        <v>45</v>
      </c>
      <c r="AI15" s="2">
        <v>46.5</v>
      </c>
      <c r="AJ15" s="13"/>
      <c r="AK15" s="2">
        <v>50</v>
      </c>
      <c r="AL15" s="2">
        <v>53.5</v>
      </c>
      <c r="AM15" s="2">
        <v>49.5</v>
      </c>
      <c r="AN15" s="2">
        <v>64</v>
      </c>
      <c r="AO15" s="2">
        <v>48</v>
      </c>
      <c r="AP15" s="2">
        <v>47.5</v>
      </c>
    </row>
    <row r="16" spans="1:45">
      <c r="A16" t="s">
        <v>13</v>
      </c>
      <c r="B16" s="2">
        <v>90</v>
      </c>
      <c r="C16" s="2">
        <v>100</v>
      </c>
      <c r="D16" s="2">
        <v>100</v>
      </c>
      <c r="E16" s="2">
        <v>90</v>
      </c>
      <c r="F16" s="2"/>
      <c r="G16" s="2"/>
      <c r="H16" s="2"/>
      <c r="I16" s="2">
        <v>100</v>
      </c>
      <c r="J16" s="2">
        <v>100</v>
      </c>
      <c r="K16" s="2">
        <v>100</v>
      </c>
      <c r="L16" s="2"/>
      <c r="M16" s="2">
        <v>100</v>
      </c>
      <c r="O16" s="2"/>
      <c r="P16" s="2">
        <v>100</v>
      </c>
      <c r="Q16" s="2">
        <v>90</v>
      </c>
      <c r="R16" s="2"/>
      <c r="S16" s="2">
        <v>100</v>
      </c>
      <c r="T16" s="2"/>
      <c r="U16" s="2"/>
      <c r="V16" s="2"/>
      <c r="W16" s="2">
        <v>100</v>
      </c>
      <c r="X16" s="2"/>
      <c r="Y16" s="2"/>
      <c r="Z16" s="2">
        <v>100</v>
      </c>
      <c r="AA16" s="2"/>
      <c r="AB16" s="2"/>
      <c r="AC16" s="2">
        <v>100</v>
      </c>
      <c r="AD16" s="2"/>
      <c r="AF16" s="2">
        <v>100</v>
      </c>
      <c r="AG16" s="2">
        <v>100</v>
      </c>
      <c r="AI16" s="2">
        <v>90</v>
      </c>
      <c r="AK16" s="2">
        <v>100</v>
      </c>
      <c r="AN16" s="2">
        <v>100</v>
      </c>
    </row>
    <row r="17" spans="1:42">
      <c r="A17" t="s">
        <v>14</v>
      </c>
      <c r="B17" s="2">
        <v>30</v>
      </c>
      <c r="C17" s="2">
        <v>33</v>
      </c>
      <c r="D17" s="2">
        <v>33</v>
      </c>
      <c r="E17" s="2">
        <v>30</v>
      </c>
      <c r="F17" s="2"/>
      <c r="G17" s="2"/>
      <c r="H17" s="2"/>
      <c r="I17" s="2">
        <v>33</v>
      </c>
      <c r="J17" s="2">
        <v>33</v>
      </c>
      <c r="K17" s="2">
        <v>33</v>
      </c>
      <c r="L17" s="2"/>
      <c r="M17" s="2">
        <v>33</v>
      </c>
      <c r="O17" s="2"/>
      <c r="P17" s="2">
        <v>33</v>
      </c>
      <c r="Q17" s="2">
        <v>30</v>
      </c>
      <c r="R17" s="2"/>
      <c r="S17" s="2">
        <v>33</v>
      </c>
      <c r="T17" s="2"/>
      <c r="U17" s="2"/>
      <c r="V17" s="2"/>
      <c r="W17" s="2">
        <v>33</v>
      </c>
      <c r="X17" s="2"/>
      <c r="Y17" s="2"/>
      <c r="Z17" s="2">
        <v>33</v>
      </c>
      <c r="AA17" s="2"/>
      <c r="AB17" s="2"/>
      <c r="AC17" s="2">
        <v>33</v>
      </c>
      <c r="AD17" s="2"/>
      <c r="AF17" s="2">
        <v>50</v>
      </c>
      <c r="AG17" s="2">
        <v>33</v>
      </c>
      <c r="AI17" s="2">
        <v>30</v>
      </c>
      <c r="AK17" s="2">
        <v>33</v>
      </c>
      <c r="AN17" s="2">
        <v>33</v>
      </c>
    </row>
    <row r="18" spans="1:42">
      <c r="A18" t="s">
        <v>17</v>
      </c>
      <c r="B18" s="2">
        <v>173.2</v>
      </c>
      <c r="C18" s="2">
        <v>164.8</v>
      </c>
      <c r="D18" s="2">
        <v>170</v>
      </c>
      <c r="E18" s="2">
        <v>181.2</v>
      </c>
      <c r="F18" s="2">
        <v>198.6</v>
      </c>
      <c r="G18" s="2">
        <v>158</v>
      </c>
      <c r="H18" s="8"/>
      <c r="I18" s="2">
        <v>257</v>
      </c>
      <c r="J18" s="2">
        <v>246.2</v>
      </c>
      <c r="K18" s="2">
        <v>184.2</v>
      </c>
      <c r="L18" s="2">
        <v>227</v>
      </c>
      <c r="M18" s="2">
        <v>178.2</v>
      </c>
      <c r="N18" s="2">
        <v>182.8</v>
      </c>
      <c r="O18" s="2">
        <v>152.19999999999999</v>
      </c>
      <c r="P18" s="2">
        <v>216.4</v>
      </c>
      <c r="Q18" s="2">
        <v>221.2</v>
      </c>
      <c r="R18" s="2">
        <v>171</v>
      </c>
      <c r="S18" s="2">
        <v>209.6</v>
      </c>
      <c r="T18" s="2">
        <v>164.8</v>
      </c>
      <c r="U18" s="2">
        <v>139.6</v>
      </c>
      <c r="V18" s="2">
        <v>177.6</v>
      </c>
      <c r="W18" s="2">
        <v>182.4</v>
      </c>
      <c r="X18" s="2">
        <v>199.8</v>
      </c>
      <c r="Y18" s="2">
        <v>191.6</v>
      </c>
      <c r="Z18" s="2">
        <v>195.6</v>
      </c>
      <c r="AA18" s="2">
        <v>180</v>
      </c>
      <c r="AB18" s="2">
        <v>162</v>
      </c>
      <c r="AC18" s="2">
        <v>172</v>
      </c>
      <c r="AD18" s="2">
        <v>166.6</v>
      </c>
      <c r="AE18" s="2">
        <v>223.2</v>
      </c>
      <c r="AF18" s="2">
        <v>193.8</v>
      </c>
      <c r="AG18" s="2">
        <v>164.2</v>
      </c>
      <c r="AH18" s="2">
        <v>157.80000000000001</v>
      </c>
      <c r="AI18" s="2">
        <v>177.4</v>
      </c>
      <c r="AJ18" s="2">
        <v>231.2</v>
      </c>
      <c r="AK18" s="2">
        <v>223.2</v>
      </c>
      <c r="AL18" s="2">
        <v>291.60000000000002</v>
      </c>
      <c r="AM18" s="2">
        <v>202.6</v>
      </c>
      <c r="AN18" s="2">
        <v>316.39999999999998</v>
      </c>
      <c r="AO18" s="2">
        <v>209.8</v>
      </c>
      <c r="AP18" s="2">
        <v>192.2</v>
      </c>
    </row>
    <row r="19" spans="1:42">
      <c r="A19" t="s">
        <v>18</v>
      </c>
      <c r="B19" s="2">
        <v>35.9</v>
      </c>
      <c r="C19" s="2">
        <v>42.3</v>
      </c>
      <c r="D19" s="2">
        <v>34.200000000000003</v>
      </c>
      <c r="E19" s="2">
        <v>34.4</v>
      </c>
      <c r="F19" s="2">
        <v>42.5</v>
      </c>
      <c r="G19" s="2">
        <v>39.299999999999997</v>
      </c>
      <c r="H19" s="5"/>
      <c r="I19" s="2">
        <v>45.6</v>
      </c>
      <c r="J19" s="2">
        <v>46.4</v>
      </c>
      <c r="K19" s="2">
        <v>38.5</v>
      </c>
      <c r="L19" s="2">
        <v>40.5</v>
      </c>
      <c r="M19" s="2">
        <v>37.9</v>
      </c>
      <c r="N19" s="2">
        <v>35.6</v>
      </c>
      <c r="O19" s="2">
        <v>34.200000000000003</v>
      </c>
      <c r="P19" s="2">
        <v>41.6</v>
      </c>
      <c r="Q19" s="2">
        <v>43.4</v>
      </c>
      <c r="R19" s="2">
        <v>39.200000000000003</v>
      </c>
      <c r="S19" s="2">
        <v>42.3</v>
      </c>
      <c r="T19" s="2">
        <v>41.3</v>
      </c>
      <c r="U19" s="2">
        <v>28.4</v>
      </c>
      <c r="V19" s="2">
        <v>41.3</v>
      </c>
      <c r="W19" s="2">
        <v>34.5</v>
      </c>
      <c r="X19" s="2">
        <v>47.6</v>
      </c>
      <c r="Y19" s="2">
        <v>33.799999999999997</v>
      </c>
      <c r="Z19" s="2">
        <v>36.700000000000003</v>
      </c>
      <c r="AA19" s="2">
        <v>41.8</v>
      </c>
      <c r="AB19" s="2">
        <v>26.7</v>
      </c>
      <c r="AC19" s="2">
        <v>46.2</v>
      </c>
      <c r="AD19" s="2">
        <v>35.700000000000003</v>
      </c>
      <c r="AE19" s="2">
        <v>37.6</v>
      </c>
      <c r="AF19" s="2">
        <v>42.7</v>
      </c>
      <c r="AG19" s="2">
        <v>33.799999999999997</v>
      </c>
      <c r="AH19" s="2">
        <v>42.8</v>
      </c>
      <c r="AI19" s="2">
        <v>41.2</v>
      </c>
      <c r="AJ19" s="2">
        <v>44.2</v>
      </c>
      <c r="AK19" s="2">
        <v>41.9</v>
      </c>
      <c r="AL19" s="2">
        <v>49.1</v>
      </c>
      <c r="AM19" s="2">
        <v>47.1</v>
      </c>
      <c r="AO19" s="2">
        <v>40.9</v>
      </c>
      <c r="AP19" s="2">
        <v>42.4</v>
      </c>
    </row>
    <row r="20" spans="1:42">
      <c r="A20" t="s">
        <v>19</v>
      </c>
      <c r="B20" s="2">
        <v>29</v>
      </c>
      <c r="C20" s="2">
        <v>31.4</v>
      </c>
      <c r="D20" s="2">
        <v>26.2</v>
      </c>
      <c r="E20" s="2">
        <v>31.6</v>
      </c>
      <c r="F20" s="2">
        <v>31.5</v>
      </c>
      <c r="G20" s="2">
        <v>28</v>
      </c>
      <c r="H20" s="5"/>
      <c r="I20" s="2">
        <v>38.5</v>
      </c>
      <c r="J20" s="2">
        <v>42.9</v>
      </c>
      <c r="K20" s="2">
        <v>27.6</v>
      </c>
      <c r="L20" s="2">
        <v>37.200000000000003</v>
      </c>
      <c r="M20" s="2">
        <v>32.5</v>
      </c>
      <c r="N20" s="2">
        <v>30.4</v>
      </c>
      <c r="O20" s="2">
        <v>26.5</v>
      </c>
      <c r="P20" s="2">
        <v>36.6</v>
      </c>
      <c r="Q20" s="2">
        <v>37.299999999999997</v>
      </c>
      <c r="R20" s="2">
        <v>30.3</v>
      </c>
      <c r="S20" s="2">
        <v>34.9</v>
      </c>
      <c r="T20" s="2">
        <v>29</v>
      </c>
      <c r="U20" s="2">
        <v>25.5</v>
      </c>
      <c r="V20" s="2">
        <v>33.799999999999997</v>
      </c>
      <c r="W20" s="2">
        <v>31.8</v>
      </c>
      <c r="X20" s="2">
        <v>39.6</v>
      </c>
      <c r="Y20" s="2">
        <v>31.9</v>
      </c>
      <c r="Z20" s="2">
        <v>34.5</v>
      </c>
      <c r="AA20" s="2">
        <v>28.3</v>
      </c>
      <c r="AB20" s="2">
        <v>28.7</v>
      </c>
      <c r="AC20" s="2">
        <v>30.9</v>
      </c>
      <c r="AD20" s="2">
        <v>26.7</v>
      </c>
      <c r="AE20" s="2">
        <v>35.5</v>
      </c>
      <c r="AF20" s="2">
        <v>34</v>
      </c>
      <c r="AG20" s="2">
        <v>27.7</v>
      </c>
      <c r="AH20" s="2">
        <v>34.700000000000003</v>
      </c>
      <c r="AI20" s="2">
        <v>31.4</v>
      </c>
      <c r="AJ20" s="2">
        <v>39.6</v>
      </c>
      <c r="AK20" s="2">
        <v>36</v>
      </c>
      <c r="AL20" s="2">
        <v>47.1</v>
      </c>
      <c r="AM20" s="2">
        <v>35.9</v>
      </c>
      <c r="AN20" s="2">
        <v>56.1</v>
      </c>
      <c r="AO20" s="2">
        <v>32.799999999999997</v>
      </c>
      <c r="AP20" s="2">
        <v>31</v>
      </c>
    </row>
    <row r="21" spans="1:42">
      <c r="A21" t="s">
        <v>20</v>
      </c>
      <c r="B21" s="2">
        <v>34</v>
      </c>
      <c r="C21" s="2">
        <v>40</v>
      </c>
      <c r="D21" s="2">
        <v>35.5</v>
      </c>
      <c r="E21" s="2">
        <v>39.5</v>
      </c>
      <c r="F21" s="2">
        <v>41.5</v>
      </c>
      <c r="G21" s="2">
        <v>35.5</v>
      </c>
      <c r="H21" s="5"/>
      <c r="I21" s="2">
        <v>45</v>
      </c>
      <c r="J21" s="2">
        <v>49</v>
      </c>
      <c r="K21" s="2">
        <v>39.25</v>
      </c>
      <c r="L21" s="2">
        <v>38.5</v>
      </c>
      <c r="M21" s="2">
        <v>34.5</v>
      </c>
      <c r="N21" s="2">
        <v>35.75</v>
      </c>
      <c r="O21" s="2">
        <v>31</v>
      </c>
      <c r="P21" s="2">
        <v>46.75</v>
      </c>
      <c r="Q21" s="2">
        <v>43</v>
      </c>
      <c r="R21" s="2">
        <v>38.5</v>
      </c>
      <c r="S21" s="2">
        <v>40</v>
      </c>
      <c r="T21" s="2">
        <v>40</v>
      </c>
      <c r="U21" s="2">
        <v>33.5</v>
      </c>
      <c r="V21" s="2">
        <v>42</v>
      </c>
      <c r="W21" s="2">
        <v>39.5</v>
      </c>
      <c r="X21" s="2">
        <v>42</v>
      </c>
      <c r="Y21" s="2">
        <v>38</v>
      </c>
      <c r="Z21" s="2">
        <v>32.5</v>
      </c>
      <c r="AA21" s="2">
        <v>34.5</v>
      </c>
      <c r="AB21" s="2">
        <v>37</v>
      </c>
      <c r="AC21" s="2">
        <v>40.25</v>
      </c>
      <c r="AD21" s="2">
        <v>38</v>
      </c>
      <c r="AE21" s="2">
        <v>45.5</v>
      </c>
      <c r="AF21" s="2">
        <v>43.25</v>
      </c>
      <c r="AG21" s="2">
        <v>32</v>
      </c>
      <c r="AH21" s="2">
        <v>39.5</v>
      </c>
      <c r="AI21" s="2">
        <v>32</v>
      </c>
      <c r="AJ21" s="2">
        <v>42</v>
      </c>
      <c r="AK21" s="2">
        <v>41.5</v>
      </c>
      <c r="AL21" s="2">
        <v>50</v>
      </c>
      <c r="AM21" s="2">
        <v>44</v>
      </c>
      <c r="AN21" s="2">
        <v>57</v>
      </c>
      <c r="AO21" s="2">
        <v>41.5</v>
      </c>
      <c r="AP21" s="2">
        <v>39.5</v>
      </c>
    </row>
    <row r="22" spans="1:42">
      <c r="A22" t="s">
        <v>21</v>
      </c>
      <c r="B22" s="2">
        <v>41.75</v>
      </c>
      <c r="C22" s="2">
        <v>46</v>
      </c>
      <c r="D22" s="2">
        <v>41</v>
      </c>
      <c r="E22" s="2">
        <v>42.5</v>
      </c>
      <c r="F22" s="2">
        <v>46</v>
      </c>
      <c r="G22" s="2">
        <v>44.5</v>
      </c>
      <c r="H22" s="5"/>
      <c r="I22" s="2">
        <v>53</v>
      </c>
      <c r="J22" s="2">
        <v>53</v>
      </c>
      <c r="K22" s="2">
        <v>42.5</v>
      </c>
      <c r="L22" s="2">
        <v>48</v>
      </c>
      <c r="M22" s="2">
        <v>45.5</v>
      </c>
      <c r="N22" s="2">
        <v>44</v>
      </c>
      <c r="O22" s="2">
        <v>41</v>
      </c>
      <c r="P22" s="2">
        <v>48.5</v>
      </c>
      <c r="Q22" s="2">
        <v>53.25</v>
      </c>
      <c r="R22" s="2">
        <v>44.5</v>
      </c>
      <c r="S22" s="2">
        <v>45.5</v>
      </c>
      <c r="T22" s="2">
        <v>45</v>
      </c>
      <c r="U22" s="2">
        <v>37.5</v>
      </c>
      <c r="V22" s="2">
        <v>44</v>
      </c>
      <c r="W22" s="2">
        <v>43.25</v>
      </c>
      <c r="X22" s="2">
        <v>48</v>
      </c>
      <c r="Y22" s="2">
        <v>43</v>
      </c>
      <c r="Z22" s="2">
        <v>45</v>
      </c>
      <c r="AA22" s="2">
        <v>47</v>
      </c>
      <c r="AB22" s="2">
        <v>39.5</v>
      </c>
      <c r="AC22" s="2">
        <v>47.5</v>
      </c>
      <c r="AD22" s="2">
        <v>42.5</v>
      </c>
      <c r="AE22" s="2">
        <v>46</v>
      </c>
      <c r="AF22" s="2">
        <v>46.25</v>
      </c>
      <c r="AG22" s="2">
        <v>42.5</v>
      </c>
      <c r="AH22" s="2">
        <v>45</v>
      </c>
      <c r="AI22" s="2">
        <v>48</v>
      </c>
      <c r="AJ22" s="2">
        <v>52.5</v>
      </c>
      <c r="AK22" s="2">
        <v>50</v>
      </c>
      <c r="AL22" s="2">
        <v>53</v>
      </c>
      <c r="AM22" s="2">
        <v>49.5</v>
      </c>
      <c r="AN22" s="2">
        <v>65</v>
      </c>
      <c r="AO22" s="2">
        <v>48</v>
      </c>
      <c r="AP22" s="2">
        <v>47</v>
      </c>
    </row>
    <row r="23" spans="1:42">
      <c r="A23" t="s">
        <v>22</v>
      </c>
      <c r="B23" s="2">
        <v>90</v>
      </c>
      <c r="C23" s="2">
        <v>90</v>
      </c>
      <c r="D23" s="2">
        <v>100</v>
      </c>
      <c r="E23" s="2">
        <v>90</v>
      </c>
      <c r="F23" s="2"/>
      <c r="G23" s="2"/>
      <c r="H23" s="2"/>
      <c r="I23" s="2">
        <v>100</v>
      </c>
      <c r="J23" s="2">
        <v>90</v>
      </c>
      <c r="K23" s="2">
        <v>100</v>
      </c>
      <c r="L23" s="2"/>
      <c r="M23" s="2">
        <v>100</v>
      </c>
      <c r="N23" s="2"/>
      <c r="O23" s="2"/>
      <c r="P23" s="2">
        <v>90</v>
      </c>
      <c r="Q23" s="2">
        <v>90</v>
      </c>
      <c r="R23" s="2"/>
      <c r="S23" s="2">
        <v>140</v>
      </c>
      <c r="T23" s="2"/>
      <c r="U23" s="2"/>
      <c r="V23" s="2"/>
      <c r="W23" s="2">
        <v>100</v>
      </c>
      <c r="X23" s="2"/>
      <c r="Y23" s="2"/>
      <c r="Z23" s="2">
        <v>60</v>
      </c>
      <c r="AA23" s="2"/>
      <c r="AB23" s="2"/>
      <c r="AC23" s="2">
        <v>140</v>
      </c>
      <c r="AD23" s="2"/>
      <c r="AF23" s="2">
        <v>95</v>
      </c>
      <c r="AG23" s="2">
        <v>90</v>
      </c>
      <c r="AI23" s="2">
        <v>90</v>
      </c>
      <c r="AK23" s="2">
        <v>90</v>
      </c>
      <c r="AN23" s="2">
        <v>90</v>
      </c>
    </row>
    <row r="24" spans="1:42">
      <c r="A24" t="s">
        <v>23</v>
      </c>
      <c r="B24" s="2">
        <v>30</v>
      </c>
      <c r="C24" s="2">
        <v>30</v>
      </c>
      <c r="D24" s="2">
        <v>33</v>
      </c>
      <c r="E24" s="2">
        <v>30</v>
      </c>
      <c r="F24" s="2"/>
      <c r="G24" s="2"/>
      <c r="H24" s="2"/>
      <c r="I24" s="2">
        <v>33</v>
      </c>
      <c r="J24" s="2">
        <v>30</v>
      </c>
      <c r="K24" s="2">
        <v>33</v>
      </c>
      <c r="L24" s="2"/>
      <c r="M24" s="2">
        <v>33</v>
      </c>
      <c r="N24" s="2"/>
      <c r="O24" s="2"/>
      <c r="P24" s="2">
        <v>30</v>
      </c>
      <c r="Q24" s="2">
        <v>30</v>
      </c>
      <c r="R24" s="2"/>
      <c r="S24" s="2">
        <v>33</v>
      </c>
      <c r="T24" s="2"/>
      <c r="U24" s="2"/>
      <c r="V24" s="2"/>
      <c r="W24" s="2">
        <v>33</v>
      </c>
      <c r="X24" s="2"/>
      <c r="Y24" s="2"/>
      <c r="Z24" s="2">
        <v>30</v>
      </c>
      <c r="AA24" s="2"/>
      <c r="AB24" s="2"/>
      <c r="AC24" s="2">
        <v>45</v>
      </c>
      <c r="AD24" s="2"/>
      <c r="AF24" s="2">
        <v>47</v>
      </c>
      <c r="AG24" s="2">
        <v>30</v>
      </c>
      <c r="AI24" s="2">
        <v>30</v>
      </c>
      <c r="AK24" s="2">
        <v>30</v>
      </c>
      <c r="AN24" s="2">
        <v>30</v>
      </c>
    </row>
    <row r="25" spans="1:42">
      <c r="A25" t="s">
        <v>24</v>
      </c>
      <c r="B25" s="2">
        <v>173.8</v>
      </c>
      <c r="C25" s="2">
        <v>164.4</v>
      </c>
      <c r="D25" s="2">
        <v>170.6</v>
      </c>
      <c r="E25" s="2">
        <v>181.6</v>
      </c>
      <c r="F25" s="2">
        <v>199.6</v>
      </c>
      <c r="G25" s="2">
        <v>159.6</v>
      </c>
      <c r="H25" s="2">
        <v>166.8</v>
      </c>
      <c r="I25" s="2">
        <v>258.8</v>
      </c>
      <c r="J25" s="2">
        <v>246.8</v>
      </c>
      <c r="K25" s="8"/>
      <c r="L25" s="2">
        <v>229.2</v>
      </c>
      <c r="M25" s="2">
        <v>180.2</v>
      </c>
      <c r="N25" s="2">
        <v>184</v>
      </c>
      <c r="O25" s="2">
        <v>151</v>
      </c>
      <c r="P25" s="2">
        <v>218</v>
      </c>
      <c r="Q25" s="2">
        <v>219.2</v>
      </c>
      <c r="R25" s="4">
        <v>170.6</v>
      </c>
      <c r="S25" s="8">
        <v>210.6</v>
      </c>
      <c r="T25" s="2">
        <v>164.6</v>
      </c>
      <c r="U25" s="2">
        <v>139.4</v>
      </c>
      <c r="V25" s="2">
        <v>176.6</v>
      </c>
      <c r="W25" s="2">
        <v>182.2</v>
      </c>
      <c r="X25" s="2">
        <v>203.6</v>
      </c>
      <c r="Y25" s="2">
        <v>191</v>
      </c>
      <c r="Z25" s="2">
        <v>196.4</v>
      </c>
      <c r="AA25" s="2"/>
      <c r="AB25" s="2">
        <v>161.4</v>
      </c>
      <c r="AC25" s="2">
        <v>172.4</v>
      </c>
      <c r="AD25" s="2">
        <v>167</v>
      </c>
      <c r="AE25" s="2">
        <v>222.4</v>
      </c>
      <c r="AF25" s="2">
        <v>191.8</v>
      </c>
      <c r="AG25" s="2">
        <v>165.2</v>
      </c>
      <c r="AH25" s="2">
        <v>158.4</v>
      </c>
      <c r="AI25" s="2">
        <v>176.6</v>
      </c>
      <c r="AJ25" s="2">
        <v>233.8</v>
      </c>
      <c r="AK25" s="2">
        <v>223</v>
      </c>
      <c r="AL25" s="2">
        <v>289.2</v>
      </c>
      <c r="AM25" s="2">
        <v>201.6</v>
      </c>
      <c r="AN25" s="14"/>
      <c r="AO25" s="2">
        <v>210.2</v>
      </c>
      <c r="AP25" s="8">
        <v>191.5</v>
      </c>
    </row>
    <row r="26" spans="1:42">
      <c r="A26" t="s">
        <v>25</v>
      </c>
      <c r="B26" s="2">
        <v>35.4</v>
      </c>
      <c r="C26" s="2">
        <v>42.2</v>
      </c>
      <c r="D26" s="2">
        <v>32</v>
      </c>
      <c r="E26" s="2">
        <v>33.299999999999997</v>
      </c>
      <c r="F26" s="2">
        <v>42.1</v>
      </c>
      <c r="G26" s="2">
        <v>39.700000000000003</v>
      </c>
      <c r="H26" s="2">
        <v>38.9</v>
      </c>
      <c r="I26" s="2">
        <v>45</v>
      </c>
      <c r="J26" s="2">
        <v>46.7</v>
      </c>
      <c r="K26" s="3"/>
      <c r="L26" s="2">
        <v>41</v>
      </c>
      <c r="M26" s="2">
        <v>36.6</v>
      </c>
      <c r="N26" s="2">
        <v>36.4</v>
      </c>
      <c r="O26" s="2">
        <v>33.4</v>
      </c>
      <c r="P26" s="2">
        <v>41.7</v>
      </c>
      <c r="Q26" s="2">
        <v>43.2</v>
      </c>
      <c r="R26" s="4">
        <v>39.4</v>
      </c>
      <c r="S26" s="3"/>
      <c r="T26" s="2">
        <v>40.799999999999997</v>
      </c>
      <c r="U26" s="2">
        <v>28.9</v>
      </c>
      <c r="V26" s="2">
        <v>41.8</v>
      </c>
      <c r="W26" s="2">
        <v>34.9</v>
      </c>
      <c r="X26" s="2">
        <v>48.9</v>
      </c>
      <c r="Y26" s="2">
        <v>34.200000000000003</v>
      </c>
      <c r="Z26" s="2">
        <v>36.6</v>
      </c>
      <c r="AA26" s="2"/>
      <c r="AB26" s="2">
        <v>28.1</v>
      </c>
      <c r="AC26" s="2">
        <v>46.7</v>
      </c>
      <c r="AD26" s="2">
        <v>35.5</v>
      </c>
      <c r="AE26" s="2">
        <v>38.1</v>
      </c>
      <c r="AF26" s="2">
        <v>43</v>
      </c>
      <c r="AG26" s="2">
        <v>34.6</v>
      </c>
      <c r="AH26" s="2">
        <v>45.5</v>
      </c>
      <c r="AI26" s="2">
        <v>41</v>
      </c>
      <c r="AJ26" s="2">
        <v>44.7</v>
      </c>
      <c r="AK26" s="2">
        <v>41.2</v>
      </c>
      <c r="AL26" s="2">
        <v>48.5</v>
      </c>
      <c r="AM26" s="2">
        <v>47.3</v>
      </c>
      <c r="AN26" s="13"/>
      <c r="AO26" s="2">
        <v>41</v>
      </c>
      <c r="AP26" s="3"/>
    </row>
    <row r="27" spans="1:42">
      <c r="A27" t="s">
        <v>26</v>
      </c>
      <c r="B27" s="2">
        <v>29.2</v>
      </c>
      <c r="C27" s="2">
        <v>31.6</v>
      </c>
      <c r="D27" s="2">
        <v>26.3</v>
      </c>
      <c r="E27" s="2">
        <v>31.6</v>
      </c>
      <c r="F27" s="2">
        <v>31.7</v>
      </c>
      <c r="G27" s="2">
        <v>28.2</v>
      </c>
      <c r="H27" s="2">
        <v>28.3</v>
      </c>
      <c r="I27" s="2">
        <v>38.799999999999997</v>
      </c>
      <c r="J27" s="2">
        <v>43</v>
      </c>
      <c r="K27" s="3"/>
      <c r="L27" s="2">
        <v>37.5</v>
      </c>
      <c r="M27" s="2">
        <v>32.9</v>
      </c>
      <c r="N27" s="2">
        <v>30.6</v>
      </c>
      <c r="O27" s="2">
        <v>26.3</v>
      </c>
      <c r="P27" s="2">
        <v>36.9</v>
      </c>
      <c r="Q27" s="2">
        <v>37</v>
      </c>
      <c r="R27" s="4">
        <v>30.2</v>
      </c>
      <c r="S27" s="3"/>
      <c r="T27" s="2">
        <v>28.8</v>
      </c>
      <c r="U27" s="2">
        <v>25.5</v>
      </c>
      <c r="V27" s="2">
        <v>33.6</v>
      </c>
      <c r="W27" s="2">
        <v>31.7</v>
      </c>
      <c r="X27" s="2">
        <v>40.4</v>
      </c>
      <c r="Y27" s="2">
        <v>31.8</v>
      </c>
      <c r="Z27" s="2">
        <v>34.5</v>
      </c>
      <c r="AA27" s="2"/>
      <c r="AB27" s="2">
        <v>28.5</v>
      </c>
      <c r="AC27" s="2">
        <v>31</v>
      </c>
      <c r="AD27" s="2">
        <v>26.8</v>
      </c>
      <c r="AE27" s="2">
        <v>35.299999999999997</v>
      </c>
      <c r="AF27" s="2">
        <v>33.700000000000003</v>
      </c>
      <c r="AG27" s="2">
        <v>27.9</v>
      </c>
      <c r="AH27" s="2">
        <v>34.9</v>
      </c>
      <c r="AI27" s="2">
        <v>31.3</v>
      </c>
      <c r="AJ27" s="2">
        <v>40.1</v>
      </c>
      <c r="AK27" s="2">
        <v>36.200000000000003</v>
      </c>
      <c r="AL27" s="2">
        <v>46.7</v>
      </c>
      <c r="AM27" s="2">
        <v>35.700000000000003</v>
      </c>
      <c r="AN27" s="13"/>
      <c r="AO27" s="2">
        <v>32.9</v>
      </c>
      <c r="AP27" s="3"/>
    </row>
    <row r="28" spans="1:42">
      <c r="A28" t="s">
        <v>27</v>
      </c>
      <c r="B28" s="2">
        <v>34</v>
      </c>
      <c r="C28" s="2">
        <v>38.25</v>
      </c>
      <c r="D28" s="2">
        <v>34.5</v>
      </c>
      <c r="E28" s="2">
        <v>41</v>
      </c>
      <c r="F28" s="2">
        <v>43</v>
      </c>
      <c r="G28" s="2">
        <v>35.75</v>
      </c>
      <c r="H28" s="2">
        <v>38.75</v>
      </c>
      <c r="I28" s="2">
        <v>44.75</v>
      </c>
      <c r="J28" s="2">
        <v>46.25</v>
      </c>
      <c r="K28" s="3"/>
      <c r="L28" s="2">
        <v>38</v>
      </c>
      <c r="M28" s="2">
        <v>36.5</v>
      </c>
      <c r="N28" s="2">
        <v>36.25</v>
      </c>
      <c r="O28" s="2">
        <v>31.5</v>
      </c>
      <c r="P28" s="2">
        <v>45</v>
      </c>
      <c r="Q28" s="2">
        <v>42.5</v>
      </c>
      <c r="R28" s="4">
        <v>38.75</v>
      </c>
      <c r="S28" s="3"/>
      <c r="T28" s="2">
        <v>42</v>
      </c>
      <c r="U28" s="2">
        <v>33.5</v>
      </c>
      <c r="V28" s="2">
        <v>43</v>
      </c>
      <c r="W28" s="2">
        <v>40</v>
      </c>
      <c r="X28" s="2">
        <v>45</v>
      </c>
      <c r="Y28" s="2">
        <v>38</v>
      </c>
      <c r="Z28" s="2">
        <v>34</v>
      </c>
      <c r="AA28" s="2"/>
      <c r="AB28" s="2">
        <v>38.5</v>
      </c>
      <c r="AC28" s="2">
        <v>41.25</v>
      </c>
      <c r="AD28" s="2">
        <v>37.5</v>
      </c>
      <c r="AE28" s="2">
        <v>45</v>
      </c>
      <c r="AF28" s="2">
        <v>43</v>
      </c>
      <c r="AG28" s="2">
        <v>31.25</v>
      </c>
      <c r="AH28" s="2">
        <v>40</v>
      </c>
      <c r="AI28" s="2">
        <v>33.75</v>
      </c>
      <c r="AJ28" s="2">
        <v>42</v>
      </c>
      <c r="AK28" s="2">
        <v>43.5</v>
      </c>
      <c r="AL28" s="2">
        <v>49.75</v>
      </c>
      <c r="AM28" s="2">
        <v>43.5</v>
      </c>
      <c r="AN28" s="13"/>
      <c r="AO28" s="2">
        <v>40</v>
      </c>
      <c r="AP28" s="3"/>
    </row>
    <row r="29" spans="1:42">
      <c r="A29" t="s">
        <v>28</v>
      </c>
      <c r="B29" s="2">
        <v>43</v>
      </c>
      <c r="C29" s="2">
        <v>44</v>
      </c>
      <c r="D29" s="2">
        <v>41.75</v>
      </c>
      <c r="E29" s="2">
        <v>42.5</v>
      </c>
      <c r="F29" s="2">
        <v>47.5</v>
      </c>
      <c r="G29" s="2">
        <v>45.5</v>
      </c>
      <c r="H29" s="2">
        <v>41</v>
      </c>
      <c r="I29" s="2">
        <v>55.75</v>
      </c>
      <c r="J29" s="2">
        <v>53.25</v>
      </c>
      <c r="K29" s="3"/>
      <c r="L29" s="2">
        <v>48.75</v>
      </c>
      <c r="M29" s="2">
        <v>45.25</v>
      </c>
      <c r="N29" s="2">
        <v>44</v>
      </c>
      <c r="O29" s="2">
        <v>41.75</v>
      </c>
      <c r="P29" s="2">
        <v>48.75</v>
      </c>
      <c r="Q29" s="2">
        <v>52</v>
      </c>
      <c r="R29" s="4">
        <v>45</v>
      </c>
      <c r="S29" s="3"/>
      <c r="T29" s="2">
        <v>42.75</v>
      </c>
      <c r="U29" s="2">
        <v>38.5</v>
      </c>
      <c r="V29" s="2">
        <v>43.5</v>
      </c>
      <c r="W29" s="2">
        <v>43.5</v>
      </c>
      <c r="X29" s="2">
        <v>49</v>
      </c>
      <c r="Y29" s="2">
        <v>44</v>
      </c>
      <c r="Z29" s="2">
        <v>46</v>
      </c>
      <c r="AA29" s="2"/>
      <c r="AB29" s="2">
        <v>41.5</v>
      </c>
      <c r="AC29" s="2">
        <v>46.5</v>
      </c>
      <c r="AD29" s="2">
        <v>43.5</v>
      </c>
      <c r="AE29" s="2">
        <v>45.5</v>
      </c>
      <c r="AF29" s="2">
        <v>47</v>
      </c>
      <c r="AG29" s="2">
        <v>44.25</v>
      </c>
      <c r="AH29" s="2">
        <v>47</v>
      </c>
      <c r="AI29" s="2">
        <v>47.25</v>
      </c>
      <c r="AJ29" s="2">
        <v>51</v>
      </c>
      <c r="AK29" s="2">
        <v>51.5</v>
      </c>
      <c r="AL29" s="2">
        <v>51.5</v>
      </c>
      <c r="AM29" s="2">
        <v>49</v>
      </c>
      <c r="AN29" s="13"/>
      <c r="AO29" s="2">
        <v>47</v>
      </c>
      <c r="AP29" s="3"/>
    </row>
    <row r="30" spans="1:42">
      <c r="A30" t="s">
        <v>29</v>
      </c>
      <c r="B30" s="2">
        <v>80</v>
      </c>
      <c r="C30" s="2">
        <v>90</v>
      </c>
      <c r="D30" s="2">
        <v>90</v>
      </c>
      <c r="E30" s="2">
        <v>80</v>
      </c>
      <c r="F30" s="2"/>
      <c r="G30" s="2"/>
      <c r="H30" s="2"/>
      <c r="I30" s="2">
        <v>90</v>
      </c>
      <c r="J30" s="2">
        <v>90</v>
      </c>
      <c r="K30" s="3"/>
      <c r="L30" s="2"/>
      <c r="M30" s="2">
        <v>90</v>
      </c>
      <c r="N30" s="2"/>
      <c r="O30" s="2"/>
      <c r="P30" s="2">
        <v>80</v>
      </c>
      <c r="Q30" s="2">
        <v>90</v>
      </c>
      <c r="R30" s="2"/>
      <c r="S30" s="2"/>
      <c r="T30" s="2"/>
      <c r="U30" s="2"/>
      <c r="V30" s="2"/>
      <c r="W30" s="2">
        <v>90</v>
      </c>
      <c r="X30" s="2"/>
      <c r="Y30" s="2"/>
      <c r="Z30" s="2">
        <v>60</v>
      </c>
      <c r="AA30" s="2"/>
      <c r="AB30" s="2"/>
      <c r="AC30" s="2">
        <v>140</v>
      </c>
      <c r="AD30" s="2"/>
      <c r="AF30" s="2">
        <v>95</v>
      </c>
      <c r="AG30" s="2">
        <v>90</v>
      </c>
      <c r="AI30" s="2">
        <v>90</v>
      </c>
      <c r="AK30" s="2">
        <v>85</v>
      </c>
    </row>
    <row r="31" spans="1:42">
      <c r="A31" t="s">
        <v>30</v>
      </c>
      <c r="B31" s="2">
        <v>27</v>
      </c>
      <c r="C31" s="2">
        <v>30</v>
      </c>
      <c r="D31" s="2">
        <v>30</v>
      </c>
      <c r="E31" s="2">
        <v>26</v>
      </c>
      <c r="F31" s="2"/>
      <c r="G31" s="2"/>
      <c r="H31" s="2"/>
      <c r="I31" s="2">
        <v>30</v>
      </c>
      <c r="J31" s="2">
        <v>30</v>
      </c>
      <c r="K31" s="3"/>
      <c r="L31" s="2"/>
      <c r="M31" s="2">
        <v>30</v>
      </c>
      <c r="N31" s="2"/>
      <c r="O31" s="2"/>
      <c r="P31" s="2">
        <v>27</v>
      </c>
      <c r="Q31" s="2">
        <v>30</v>
      </c>
      <c r="R31" s="2"/>
      <c r="S31" s="2"/>
      <c r="T31" s="2"/>
      <c r="U31" s="2"/>
      <c r="V31" s="2"/>
      <c r="W31" s="2">
        <v>30</v>
      </c>
      <c r="X31" s="2"/>
      <c r="Y31" s="2"/>
      <c r="Z31" s="2">
        <v>30</v>
      </c>
      <c r="AA31" s="2"/>
      <c r="AB31" s="2"/>
      <c r="AC31" s="2">
        <v>45</v>
      </c>
      <c r="AD31" s="2"/>
      <c r="AF31" s="2">
        <v>47</v>
      </c>
      <c r="AG31" s="2">
        <v>30</v>
      </c>
      <c r="AI31" s="2">
        <v>30</v>
      </c>
      <c r="AK31" s="2">
        <v>28</v>
      </c>
    </row>
    <row r="32" spans="1:42">
      <c r="A32" t="s">
        <v>31</v>
      </c>
      <c r="B32" s="2">
        <v>171.6</v>
      </c>
      <c r="C32" s="2">
        <v>164.4</v>
      </c>
      <c r="D32" s="2">
        <v>167.8</v>
      </c>
      <c r="E32" s="2">
        <v>178.2</v>
      </c>
      <c r="F32" s="2">
        <v>200.2</v>
      </c>
      <c r="G32" s="2">
        <v>160</v>
      </c>
      <c r="H32" s="2">
        <v>169.2</v>
      </c>
      <c r="I32" s="7">
        <v>258.2</v>
      </c>
      <c r="J32" s="2">
        <v>246.4</v>
      </c>
      <c r="K32" s="2">
        <v>189.2</v>
      </c>
      <c r="L32" s="2">
        <v>227.2</v>
      </c>
      <c r="M32" s="2">
        <v>179.2</v>
      </c>
      <c r="N32" s="2">
        <v>183.8</v>
      </c>
      <c r="O32" s="2">
        <v>147.19999999999999</v>
      </c>
      <c r="P32" s="2">
        <v>215.6</v>
      </c>
      <c r="Q32" s="8"/>
      <c r="R32" s="2">
        <v>170.8</v>
      </c>
      <c r="S32" s="2">
        <v>211.6</v>
      </c>
      <c r="T32" s="8">
        <v>164.4</v>
      </c>
      <c r="U32" s="2">
        <v>141</v>
      </c>
      <c r="V32" s="2">
        <v>177.4</v>
      </c>
      <c r="W32" s="2">
        <v>182.4</v>
      </c>
      <c r="X32" s="2">
        <v>201.6</v>
      </c>
      <c r="Y32" s="2">
        <v>191</v>
      </c>
      <c r="Z32" s="2">
        <v>198.2</v>
      </c>
      <c r="AA32" s="2"/>
      <c r="AB32" s="2">
        <v>162.80000000000001</v>
      </c>
      <c r="AC32" s="2">
        <v>171.4</v>
      </c>
      <c r="AD32" s="2">
        <v>166.8</v>
      </c>
      <c r="AE32" s="2">
        <v>224</v>
      </c>
      <c r="AF32" s="2">
        <v>193.2</v>
      </c>
      <c r="AG32" s="2">
        <v>163.6</v>
      </c>
      <c r="AH32" s="2">
        <v>159</v>
      </c>
      <c r="AI32" s="2">
        <v>178.8</v>
      </c>
      <c r="AJ32" s="2">
        <v>233.4</v>
      </c>
      <c r="AK32" s="2">
        <v>220.2</v>
      </c>
      <c r="AL32" s="2">
        <v>288.60000000000002</v>
      </c>
      <c r="AM32" s="2">
        <v>202.2</v>
      </c>
      <c r="AN32" s="2">
        <v>312.2</v>
      </c>
      <c r="AO32" s="2">
        <v>209</v>
      </c>
      <c r="AP32">
        <v>190.8</v>
      </c>
    </row>
    <row r="33" spans="1:42">
      <c r="A33" t="s">
        <v>32</v>
      </c>
      <c r="B33" s="2">
        <v>36</v>
      </c>
      <c r="C33" s="2">
        <v>42.1</v>
      </c>
      <c r="D33" s="2">
        <v>33.200000000000003</v>
      </c>
      <c r="E33" s="2">
        <v>33</v>
      </c>
      <c r="F33" s="2">
        <v>42</v>
      </c>
      <c r="G33" s="2">
        <v>39.1</v>
      </c>
      <c r="H33" s="2">
        <v>38</v>
      </c>
      <c r="I33" s="2"/>
      <c r="J33" s="2">
        <v>46.5</v>
      </c>
      <c r="K33" s="2">
        <v>29.2</v>
      </c>
      <c r="L33" s="2">
        <v>40.799999999999997</v>
      </c>
      <c r="M33" s="2">
        <v>38.200000000000003</v>
      </c>
      <c r="N33" s="2">
        <v>36.6</v>
      </c>
      <c r="O33" s="2">
        <v>33.200000000000003</v>
      </c>
      <c r="P33" s="2">
        <v>41.7</v>
      </c>
      <c r="Q33" s="3"/>
      <c r="R33" s="2">
        <v>39</v>
      </c>
      <c r="S33" s="2">
        <v>432</v>
      </c>
      <c r="T33" s="3"/>
      <c r="U33" s="2">
        <v>29.8</v>
      </c>
      <c r="V33" s="2">
        <v>41.6</v>
      </c>
      <c r="W33" s="2">
        <v>34.299999999999997</v>
      </c>
      <c r="X33" s="2">
        <v>48.9</v>
      </c>
      <c r="Y33" s="2">
        <v>34.299999999999997</v>
      </c>
      <c r="Z33" s="2">
        <v>36.700000000000003</v>
      </c>
      <c r="AA33" s="2"/>
      <c r="AB33" s="2">
        <v>27.8</v>
      </c>
      <c r="AC33" s="2">
        <v>46.6</v>
      </c>
      <c r="AD33" s="2">
        <v>34.799999999999997</v>
      </c>
      <c r="AE33" s="2">
        <v>38.5</v>
      </c>
      <c r="AF33" s="2">
        <v>44.5</v>
      </c>
      <c r="AG33" s="2">
        <v>33.700000000000003</v>
      </c>
      <c r="AH33" s="2">
        <v>44.5</v>
      </c>
      <c r="AI33" s="2">
        <v>40.200000000000003</v>
      </c>
      <c r="AJ33" s="2">
        <v>44.9</v>
      </c>
      <c r="AK33" s="2">
        <v>41.5</v>
      </c>
      <c r="AL33" s="2">
        <v>48.2</v>
      </c>
      <c r="AM33" s="2">
        <v>47.3</v>
      </c>
      <c r="AO33" s="2">
        <v>41.7</v>
      </c>
      <c r="AP33">
        <v>41.9</v>
      </c>
    </row>
    <row r="34" spans="1:42">
      <c r="A34" t="s">
        <v>33</v>
      </c>
      <c r="B34" s="2">
        <v>28.8</v>
      </c>
      <c r="C34" s="2">
        <v>31.6</v>
      </c>
      <c r="D34" s="2">
        <v>25.9</v>
      </c>
      <c r="E34" s="2">
        <v>31</v>
      </c>
      <c r="F34" s="2">
        <v>31.8</v>
      </c>
      <c r="G34" s="2">
        <v>28.4</v>
      </c>
      <c r="H34" s="2">
        <v>28.6</v>
      </c>
      <c r="I34" s="2"/>
      <c r="J34" s="2">
        <v>43</v>
      </c>
      <c r="K34" s="2">
        <v>28.3</v>
      </c>
      <c r="L34" s="2">
        <v>37.200000000000003</v>
      </c>
      <c r="M34" s="2">
        <v>32.700000000000003</v>
      </c>
      <c r="N34" s="2">
        <v>30.5</v>
      </c>
      <c r="O34" s="2">
        <v>25.6</v>
      </c>
      <c r="P34" s="2">
        <v>36.5</v>
      </c>
      <c r="Q34" s="3"/>
      <c r="R34" s="2">
        <v>30.3</v>
      </c>
      <c r="S34" s="2">
        <v>35.200000000000003</v>
      </c>
      <c r="T34" s="3"/>
      <c r="U34" s="2">
        <v>25.8</v>
      </c>
      <c r="V34" s="2">
        <v>33.799999999999997</v>
      </c>
      <c r="W34" s="2">
        <v>31.8</v>
      </c>
      <c r="X34" s="2">
        <v>40</v>
      </c>
      <c r="Y34" s="2">
        <v>31.8</v>
      </c>
      <c r="Z34" s="2">
        <v>34.799999999999997</v>
      </c>
      <c r="AA34" s="2"/>
      <c r="AB34" s="2">
        <v>28.8</v>
      </c>
      <c r="AC34" s="2">
        <v>31</v>
      </c>
      <c r="AD34" s="2">
        <v>26.8</v>
      </c>
      <c r="AE34" s="2">
        <v>35.6</v>
      </c>
      <c r="AF34" s="2">
        <v>33.9</v>
      </c>
      <c r="AG34" s="2">
        <v>27.7</v>
      </c>
      <c r="AH34" s="2">
        <v>35</v>
      </c>
      <c r="AI34" s="2">
        <v>31.7</v>
      </c>
      <c r="AJ34" s="2">
        <v>40.1</v>
      </c>
      <c r="AK34" s="2">
        <v>35.5</v>
      </c>
      <c r="AL34" s="2">
        <v>46.6</v>
      </c>
      <c r="AM34" s="2">
        <v>34.9</v>
      </c>
      <c r="AN34" s="2">
        <v>55.3</v>
      </c>
      <c r="AO34" s="2">
        <v>32.700000000000003</v>
      </c>
      <c r="AP34">
        <v>30.8</v>
      </c>
    </row>
    <row r="35" spans="1:42">
      <c r="A35" t="s">
        <v>34</v>
      </c>
      <c r="B35" s="2">
        <v>34</v>
      </c>
      <c r="C35" s="2">
        <v>38.5</v>
      </c>
      <c r="D35" s="2">
        <v>34.5</v>
      </c>
      <c r="E35" s="2">
        <v>38.5</v>
      </c>
      <c r="F35" s="2">
        <v>42</v>
      </c>
      <c r="G35" s="2">
        <v>33.5</v>
      </c>
      <c r="H35" s="2">
        <v>39.25</v>
      </c>
      <c r="I35" s="2"/>
      <c r="J35" s="2">
        <v>45.5</v>
      </c>
      <c r="K35" s="2">
        <v>39.25</v>
      </c>
      <c r="L35" s="2">
        <v>40.5</v>
      </c>
      <c r="M35" s="2">
        <v>35.75</v>
      </c>
      <c r="N35" s="2">
        <v>37</v>
      </c>
      <c r="O35" s="2">
        <v>31</v>
      </c>
      <c r="P35" s="2">
        <v>46.5</v>
      </c>
      <c r="Q35" s="3"/>
      <c r="R35" s="2">
        <v>36.75</v>
      </c>
      <c r="S35" s="2">
        <v>41</v>
      </c>
      <c r="T35" s="3"/>
      <c r="U35" s="2">
        <v>34.5</v>
      </c>
      <c r="V35" s="2">
        <v>41</v>
      </c>
      <c r="W35" s="2">
        <v>40.5</v>
      </c>
      <c r="X35" s="2">
        <v>44</v>
      </c>
      <c r="Y35" s="2">
        <v>38</v>
      </c>
      <c r="Z35" s="2">
        <v>34.5</v>
      </c>
      <c r="AA35" s="2"/>
      <c r="AB35" s="2">
        <v>37</v>
      </c>
      <c r="AC35" s="2">
        <v>42</v>
      </c>
      <c r="AD35" s="2">
        <v>36.5</v>
      </c>
      <c r="AE35" s="2">
        <v>45</v>
      </c>
      <c r="AF35" s="2">
        <v>45</v>
      </c>
      <c r="AG35" s="2">
        <v>32</v>
      </c>
      <c r="AH35" s="2">
        <v>39.25</v>
      </c>
      <c r="AI35" s="2">
        <v>33.5</v>
      </c>
      <c r="AJ35" s="2">
        <v>42.25</v>
      </c>
      <c r="AK35" s="2">
        <v>41.5</v>
      </c>
      <c r="AL35" s="2">
        <v>49</v>
      </c>
      <c r="AM35" s="2">
        <v>43.5</v>
      </c>
      <c r="AN35" s="2">
        <v>53.5</v>
      </c>
      <c r="AO35" s="2">
        <v>40</v>
      </c>
      <c r="AP35">
        <v>39</v>
      </c>
    </row>
    <row r="36" spans="1:42">
      <c r="A36" t="s">
        <v>35</v>
      </c>
      <c r="B36" s="2">
        <v>42.5</v>
      </c>
      <c r="C36" s="2">
        <v>45</v>
      </c>
      <c r="D36" s="2">
        <v>40.5</v>
      </c>
      <c r="E36" s="2">
        <v>42.5</v>
      </c>
      <c r="F36" s="2">
        <v>47</v>
      </c>
      <c r="G36" s="2">
        <v>43.5</v>
      </c>
      <c r="H36" s="2">
        <v>41.5</v>
      </c>
      <c r="I36" s="2"/>
      <c r="J36" s="2">
        <v>52.5</v>
      </c>
      <c r="K36" s="2">
        <v>43.5</v>
      </c>
      <c r="L36" s="2">
        <v>49</v>
      </c>
      <c r="M36" s="2">
        <v>45.25</v>
      </c>
      <c r="N36" s="2">
        <v>43.5</v>
      </c>
      <c r="O36" s="2">
        <v>41</v>
      </c>
      <c r="P36" s="2">
        <v>48.75</v>
      </c>
      <c r="Q36" s="3"/>
      <c r="R36" s="2">
        <v>44.25</v>
      </c>
      <c r="S36" s="2">
        <v>47</v>
      </c>
      <c r="T36" s="3"/>
      <c r="U36" s="2">
        <v>38.5</v>
      </c>
      <c r="V36" s="2">
        <v>43.5</v>
      </c>
      <c r="W36" s="2">
        <v>43.25</v>
      </c>
      <c r="X36" s="2">
        <v>48</v>
      </c>
      <c r="Y36" s="2">
        <v>43.5</v>
      </c>
      <c r="Z36" s="2">
        <v>46.5</v>
      </c>
      <c r="AA36" s="2"/>
      <c r="AB36" s="2">
        <v>41</v>
      </c>
      <c r="AC36" s="2">
        <v>48</v>
      </c>
      <c r="AD36" s="2">
        <v>43</v>
      </c>
      <c r="AE36" s="2">
        <v>46</v>
      </c>
      <c r="AF36" s="2">
        <v>45.25</v>
      </c>
      <c r="AG36" s="2">
        <v>42.5</v>
      </c>
      <c r="AH36" s="2">
        <v>46</v>
      </c>
      <c r="AI36" s="2">
        <v>46.5</v>
      </c>
      <c r="AJ36" s="2">
        <v>52</v>
      </c>
      <c r="AK36" s="2">
        <v>51</v>
      </c>
      <c r="AL36" s="2">
        <v>51</v>
      </c>
      <c r="AM36" s="2">
        <v>49</v>
      </c>
      <c r="AN36" s="2">
        <v>64</v>
      </c>
      <c r="AO36" s="2">
        <v>47</v>
      </c>
      <c r="AP36">
        <v>47</v>
      </c>
    </row>
    <row r="37" spans="1:42">
      <c r="A37" t="s">
        <v>36</v>
      </c>
      <c r="B37" s="2">
        <v>80</v>
      </c>
      <c r="C37" s="2">
        <v>90</v>
      </c>
      <c r="D37" s="2">
        <v>90</v>
      </c>
      <c r="E37" s="2">
        <v>80</v>
      </c>
      <c r="F37" s="2"/>
      <c r="G37" s="2"/>
      <c r="H37" s="2"/>
      <c r="I37" s="2"/>
      <c r="J37" s="2">
        <v>90</v>
      </c>
      <c r="K37" s="2">
        <v>90</v>
      </c>
      <c r="L37" s="2"/>
      <c r="M37" s="2">
        <v>90</v>
      </c>
      <c r="N37" s="2"/>
      <c r="O37" s="2"/>
      <c r="P37" s="2">
        <v>80</v>
      </c>
      <c r="Q37" s="2">
        <v>90</v>
      </c>
      <c r="R37" s="2"/>
      <c r="S37" s="2">
        <v>140</v>
      </c>
      <c r="T37" s="2"/>
      <c r="U37" s="2"/>
      <c r="V37" s="2"/>
      <c r="W37" s="2">
        <v>85</v>
      </c>
      <c r="X37" s="2"/>
      <c r="Y37" s="2"/>
      <c r="Z37" s="2">
        <v>60</v>
      </c>
      <c r="AA37" s="2"/>
      <c r="AB37" s="2"/>
      <c r="AC37" s="2">
        <v>140</v>
      </c>
      <c r="AD37" s="2"/>
      <c r="AF37" s="2">
        <v>95</v>
      </c>
      <c r="AG37" s="2">
        <v>90</v>
      </c>
      <c r="AI37" s="2">
        <v>90</v>
      </c>
      <c r="AK37" s="2">
        <v>85</v>
      </c>
      <c r="AN37" s="2">
        <v>70</v>
      </c>
    </row>
    <row r="38" spans="1:42">
      <c r="A38" t="s">
        <v>37</v>
      </c>
      <c r="B38" s="2">
        <v>27</v>
      </c>
      <c r="C38" s="2">
        <v>30</v>
      </c>
      <c r="D38" s="2">
        <v>30</v>
      </c>
      <c r="E38" s="2">
        <v>27</v>
      </c>
      <c r="F38" s="2"/>
      <c r="G38" s="2"/>
      <c r="H38" s="2"/>
      <c r="I38" s="2"/>
      <c r="J38" s="2">
        <v>30</v>
      </c>
      <c r="K38" s="2">
        <v>30</v>
      </c>
      <c r="L38" s="2"/>
      <c r="M38" s="2">
        <v>30</v>
      </c>
      <c r="N38" s="2"/>
      <c r="O38" s="2"/>
      <c r="P38" s="2">
        <v>27</v>
      </c>
      <c r="Q38" s="2">
        <v>30</v>
      </c>
      <c r="R38" s="2"/>
      <c r="S38" s="2">
        <v>33</v>
      </c>
      <c r="T38" s="2"/>
      <c r="U38" s="2"/>
      <c r="V38" s="2"/>
      <c r="W38" s="2">
        <v>28</v>
      </c>
      <c r="X38" s="2"/>
      <c r="Y38" s="2"/>
      <c r="Z38" s="2">
        <v>27</v>
      </c>
      <c r="AA38" s="2"/>
      <c r="AB38" s="2"/>
      <c r="AC38" s="2">
        <v>45</v>
      </c>
      <c r="AD38" s="2"/>
      <c r="AF38" s="2">
        <v>47</v>
      </c>
      <c r="AG38" s="2">
        <v>30</v>
      </c>
      <c r="AI38" s="2">
        <v>30</v>
      </c>
      <c r="AK38" s="2">
        <v>27</v>
      </c>
      <c r="AN38" s="2">
        <v>27</v>
      </c>
    </row>
    <row r="39" spans="1:42">
      <c r="A39" t="s">
        <v>38</v>
      </c>
      <c r="B39" s="2">
        <v>169.4</v>
      </c>
      <c r="C39" s="2">
        <v>165.8</v>
      </c>
      <c r="D39" s="2">
        <v>170.8</v>
      </c>
      <c r="E39" s="2">
        <v>178.4</v>
      </c>
      <c r="F39" s="2">
        <v>199.8</v>
      </c>
      <c r="G39" s="2">
        <v>158.80000000000001</v>
      </c>
      <c r="H39" s="2">
        <v>167.2</v>
      </c>
      <c r="I39" s="2">
        <v>257.60000000000002</v>
      </c>
      <c r="J39" s="2">
        <v>247.2</v>
      </c>
      <c r="K39" s="2"/>
      <c r="L39" s="2">
        <v>227.6</v>
      </c>
      <c r="M39" s="2">
        <v>177.2</v>
      </c>
      <c r="N39" s="2">
        <v>184</v>
      </c>
      <c r="O39" s="2">
        <v>147.4</v>
      </c>
      <c r="P39" s="2">
        <v>214.8</v>
      </c>
      <c r="Q39" s="2">
        <v>222</v>
      </c>
      <c r="R39" s="2">
        <v>170</v>
      </c>
      <c r="S39" s="2">
        <v>212.4</v>
      </c>
      <c r="T39" s="2">
        <v>164.2</v>
      </c>
      <c r="U39" s="2">
        <v>139.19999999999999</v>
      </c>
      <c r="V39" s="2">
        <v>178.2</v>
      </c>
      <c r="W39" s="2">
        <v>182.6</v>
      </c>
      <c r="X39" s="2">
        <v>202</v>
      </c>
      <c r="Y39" s="2">
        <v>189.2</v>
      </c>
      <c r="Z39" s="2">
        <v>195.8</v>
      </c>
      <c r="AA39" s="2"/>
      <c r="AB39" s="2">
        <v>161.80000000000001</v>
      </c>
      <c r="AC39" s="2">
        <v>171</v>
      </c>
      <c r="AD39" s="2">
        <v>166.4</v>
      </c>
      <c r="AE39" s="2">
        <v>225</v>
      </c>
      <c r="AF39" s="2">
        <v>192.6</v>
      </c>
      <c r="AG39" s="2">
        <v>165.2</v>
      </c>
      <c r="AH39" s="2">
        <v>160.19999999999999</v>
      </c>
      <c r="AI39" s="2">
        <v>177.4</v>
      </c>
      <c r="AJ39" s="2">
        <v>234</v>
      </c>
      <c r="AK39" s="2">
        <v>222.4</v>
      </c>
      <c r="AL39" s="2">
        <v>286.2</v>
      </c>
      <c r="AN39" s="2">
        <v>312.8</v>
      </c>
      <c r="AO39" s="2">
        <v>206</v>
      </c>
      <c r="AP39">
        <v>189.4</v>
      </c>
    </row>
    <row r="40" spans="1:42">
      <c r="A40" t="s">
        <v>39</v>
      </c>
      <c r="B40" s="2">
        <v>36</v>
      </c>
      <c r="C40" s="2">
        <v>44.1</v>
      </c>
      <c r="D40" s="2">
        <v>33.1</v>
      </c>
      <c r="E40" s="2">
        <v>34.4</v>
      </c>
      <c r="F40" s="2">
        <v>42.7</v>
      </c>
      <c r="G40" s="2">
        <v>39.6</v>
      </c>
      <c r="H40" s="2">
        <v>39.1</v>
      </c>
      <c r="I40" s="2">
        <v>44.8</v>
      </c>
      <c r="J40" s="2">
        <v>46.9</v>
      </c>
      <c r="K40" s="2"/>
      <c r="L40" s="2">
        <v>40.299999999999997</v>
      </c>
      <c r="M40" s="2">
        <v>37.299999999999997</v>
      </c>
      <c r="N40" s="2">
        <v>36</v>
      </c>
      <c r="O40" s="2">
        <v>33.200000000000003</v>
      </c>
      <c r="P40" s="2">
        <v>41.4</v>
      </c>
      <c r="Q40" s="2">
        <v>43.7</v>
      </c>
      <c r="R40" s="2">
        <v>38.9</v>
      </c>
      <c r="S40" s="2">
        <v>43.1</v>
      </c>
      <c r="T40" s="2">
        <v>41.8</v>
      </c>
      <c r="U40" s="2">
        <v>29.1</v>
      </c>
      <c r="V40" s="2">
        <v>41.4</v>
      </c>
      <c r="W40" s="2">
        <v>34.4</v>
      </c>
      <c r="X40" s="2">
        <v>48.2</v>
      </c>
      <c r="Y40" s="2">
        <v>34.6</v>
      </c>
      <c r="Z40" s="2">
        <v>36.6</v>
      </c>
      <c r="AA40" s="2"/>
      <c r="AB40" s="2">
        <v>27.6</v>
      </c>
      <c r="AC40" s="2">
        <v>47.1</v>
      </c>
      <c r="AD40" s="2">
        <v>36.299999999999997</v>
      </c>
      <c r="AE40" s="2">
        <v>38.6</v>
      </c>
      <c r="AF40" s="2">
        <v>43.8</v>
      </c>
      <c r="AG40" s="2">
        <v>32.9</v>
      </c>
      <c r="AH40" s="2">
        <v>44.8</v>
      </c>
      <c r="AI40" s="2">
        <v>40.9</v>
      </c>
      <c r="AJ40" s="2">
        <v>44.2</v>
      </c>
      <c r="AK40" s="2">
        <v>41.1</v>
      </c>
      <c r="AL40" s="2">
        <v>48.6</v>
      </c>
      <c r="AO40" s="2">
        <v>41.2</v>
      </c>
      <c r="AP40">
        <v>43.3</v>
      </c>
    </row>
    <row r="41" spans="1:42">
      <c r="A41" t="s">
        <v>40</v>
      </c>
      <c r="B41" s="2">
        <v>28.4</v>
      </c>
      <c r="C41" s="2">
        <v>31.9</v>
      </c>
      <c r="D41" s="2">
        <v>26.4</v>
      </c>
      <c r="E41" s="2">
        <v>31.1</v>
      </c>
      <c r="F41" s="2">
        <v>31.8</v>
      </c>
      <c r="G41" s="2">
        <v>28.1</v>
      </c>
      <c r="H41" s="2">
        <v>28.3</v>
      </c>
      <c r="I41" s="2">
        <v>38.6</v>
      </c>
      <c r="J41" s="2">
        <v>43</v>
      </c>
      <c r="K41" s="2"/>
      <c r="L41" s="2">
        <v>37.299999999999997</v>
      </c>
      <c r="M41" s="2">
        <v>32.4</v>
      </c>
      <c r="N41" s="2">
        <v>30.6</v>
      </c>
      <c r="O41" s="2">
        <v>25.7</v>
      </c>
      <c r="P41" s="2">
        <v>36.299999999999997</v>
      </c>
      <c r="Q41" s="2">
        <v>37.5</v>
      </c>
      <c r="R41" s="2">
        <v>30.1</v>
      </c>
      <c r="S41" s="2">
        <v>35.4</v>
      </c>
      <c r="T41" s="2">
        <v>28.8</v>
      </c>
      <c r="U41" s="2">
        <v>25.4</v>
      </c>
      <c r="V41" s="2">
        <v>33.9</v>
      </c>
      <c r="W41" s="2">
        <v>31.8</v>
      </c>
      <c r="X41" s="2">
        <v>40.1</v>
      </c>
      <c r="Y41" s="2">
        <v>31.4</v>
      </c>
      <c r="Z41" s="2">
        <v>34.299999999999997</v>
      </c>
      <c r="AA41" s="2"/>
      <c r="AB41" s="2">
        <v>28.6</v>
      </c>
      <c r="AC41" s="2">
        <v>30.8</v>
      </c>
      <c r="AD41" s="2">
        <v>26.6</v>
      </c>
      <c r="AE41" s="2">
        <v>35.799999999999997</v>
      </c>
      <c r="AF41" s="2">
        <v>33.799999999999997</v>
      </c>
      <c r="AG41" s="2">
        <v>27.9</v>
      </c>
      <c r="AH41" s="2">
        <v>35.299999999999997</v>
      </c>
      <c r="AI41" s="2">
        <v>31.4</v>
      </c>
      <c r="AJ41" s="2">
        <v>40.1</v>
      </c>
      <c r="AK41" s="2">
        <v>35.9</v>
      </c>
      <c r="AL41" s="2">
        <v>46.2</v>
      </c>
      <c r="AN41" s="2">
        <v>55.4</v>
      </c>
      <c r="AO41" s="2">
        <v>32.200000000000003</v>
      </c>
      <c r="AP41">
        <v>30.6</v>
      </c>
    </row>
    <row r="42" spans="1:42">
      <c r="A42" t="s">
        <v>41</v>
      </c>
      <c r="B42" s="2">
        <v>33.25</v>
      </c>
      <c r="C42" s="2">
        <v>39.5</v>
      </c>
      <c r="D42" s="2">
        <v>34</v>
      </c>
      <c r="E42" s="2">
        <v>37</v>
      </c>
      <c r="F42" s="2">
        <v>42.5</v>
      </c>
      <c r="G42" s="2">
        <v>35</v>
      </c>
      <c r="H42" s="2">
        <v>38.5</v>
      </c>
      <c r="I42" s="2">
        <v>47</v>
      </c>
      <c r="J42" s="2">
        <v>44.5</v>
      </c>
      <c r="K42" s="2"/>
      <c r="L42" s="2">
        <v>39</v>
      </c>
      <c r="M42" s="2">
        <v>34.75</v>
      </c>
      <c r="N42" s="2">
        <v>36.5</v>
      </c>
      <c r="O42" s="2">
        <v>31</v>
      </c>
      <c r="P42" s="2">
        <v>46.25</v>
      </c>
      <c r="Q42" s="2">
        <v>42.5</v>
      </c>
      <c r="R42" s="2">
        <v>37.5</v>
      </c>
      <c r="S42" s="2">
        <v>40</v>
      </c>
      <c r="T42" s="2">
        <v>42</v>
      </c>
      <c r="U42" s="2">
        <v>33.25</v>
      </c>
      <c r="V42" s="2">
        <v>43</v>
      </c>
      <c r="W42" s="2">
        <v>41</v>
      </c>
      <c r="X42" s="2">
        <v>44</v>
      </c>
      <c r="Y42" s="2">
        <v>37.5</v>
      </c>
      <c r="Z42" s="2">
        <v>34</v>
      </c>
      <c r="AA42" s="2"/>
      <c r="AB42" s="2">
        <v>34</v>
      </c>
      <c r="AC42" s="2">
        <v>42</v>
      </c>
      <c r="AD42" s="2">
        <v>35</v>
      </c>
      <c r="AE42" s="2">
        <v>46</v>
      </c>
      <c r="AF42" s="2">
        <v>41.5</v>
      </c>
      <c r="AG42" s="2">
        <v>33</v>
      </c>
      <c r="AH42" s="2">
        <v>40.5</v>
      </c>
      <c r="AI42" s="2">
        <v>33.5</v>
      </c>
      <c r="AJ42" s="2">
        <v>43</v>
      </c>
      <c r="AK42" s="2">
        <v>42</v>
      </c>
      <c r="AL42" s="2">
        <v>48</v>
      </c>
      <c r="AN42" s="2">
        <v>53.5</v>
      </c>
      <c r="AO42" s="2">
        <v>40</v>
      </c>
      <c r="AP42">
        <v>39.25</v>
      </c>
    </row>
    <row r="43" spans="1:42">
      <c r="A43" t="s">
        <v>42</v>
      </c>
      <c r="B43" s="2">
        <v>42.25</v>
      </c>
      <c r="C43" s="2">
        <v>44.75</v>
      </c>
      <c r="D43" s="2">
        <v>41.5</v>
      </c>
      <c r="E43" s="2">
        <v>42.5</v>
      </c>
      <c r="F43" s="2">
        <v>45.5</v>
      </c>
      <c r="G43" s="2">
        <v>43.25</v>
      </c>
      <c r="H43" s="2">
        <v>40.5</v>
      </c>
      <c r="I43" s="2">
        <v>53.5</v>
      </c>
      <c r="J43" s="2">
        <v>53.5</v>
      </c>
      <c r="K43" s="2"/>
      <c r="L43" s="2">
        <v>48.5</v>
      </c>
      <c r="M43" s="2">
        <v>45</v>
      </c>
      <c r="N43" s="2">
        <v>44</v>
      </c>
      <c r="O43" s="2">
        <v>40</v>
      </c>
      <c r="P43" s="2">
        <v>48</v>
      </c>
      <c r="Q43" s="2">
        <v>52.5</v>
      </c>
      <c r="R43" s="2">
        <v>44.5</v>
      </c>
      <c r="S43" s="2">
        <v>46.5</v>
      </c>
      <c r="T43" s="2">
        <v>43</v>
      </c>
      <c r="U43" s="2">
        <v>38.25</v>
      </c>
      <c r="V43" s="2">
        <v>44</v>
      </c>
      <c r="W43" s="2">
        <v>43.5</v>
      </c>
      <c r="X43" s="2">
        <v>48.5</v>
      </c>
      <c r="Y43" s="2">
        <v>43</v>
      </c>
      <c r="Z43" s="2">
        <v>44.5</v>
      </c>
      <c r="AA43" s="2"/>
      <c r="AB43" s="2">
        <v>42</v>
      </c>
      <c r="AC43" s="2">
        <v>48</v>
      </c>
      <c r="AD43" s="2">
        <v>43</v>
      </c>
      <c r="AE43" s="2">
        <v>46</v>
      </c>
      <c r="AF43" s="2">
        <v>45.5</v>
      </c>
      <c r="AG43" s="2">
        <v>44</v>
      </c>
      <c r="AH43" s="2">
        <v>46.5</v>
      </c>
      <c r="AI43" s="2">
        <v>47</v>
      </c>
      <c r="AJ43" s="2">
        <v>52</v>
      </c>
      <c r="AK43" s="2">
        <v>51</v>
      </c>
      <c r="AL43" s="2">
        <v>51</v>
      </c>
      <c r="AN43" s="2">
        <v>64</v>
      </c>
      <c r="AO43" s="2">
        <v>47</v>
      </c>
      <c r="AP43">
        <v>46.5</v>
      </c>
    </row>
    <row r="44" spans="1:42">
      <c r="A44" t="s">
        <v>43</v>
      </c>
      <c r="B44" s="2">
        <v>80</v>
      </c>
      <c r="C44" s="2">
        <v>90</v>
      </c>
      <c r="D44" s="2">
        <v>80</v>
      </c>
      <c r="E44" s="2">
        <v>80</v>
      </c>
      <c r="F44" s="2">
        <v>100</v>
      </c>
      <c r="G44" s="2">
        <v>100</v>
      </c>
      <c r="H44" s="2">
        <v>100</v>
      </c>
      <c r="I44" s="2">
        <v>90</v>
      </c>
      <c r="J44" s="2">
        <v>80</v>
      </c>
      <c r="K44" s="2"/>
      <c r="L44" s="2">
        <v>100</v>
      </c>
      <c r="M44" s="2">
        <v>90</v>
      </c>
      <c r="N44" s="2">
        <v>100</v>
      </c>
      <c r="O44" s="2">
        <v>100</v>
      </c>
      <c r="P44" s="2">
        <v>50</v>
      </c>
      <c r="Q44" s="2">
        <v>90</v>
      </c>
      <c r="R44" s="2">
        <v>100</v>
      </c>
      <c r="S44" s="2">
        <v>140</v>
      </c>
      <c r="T44" s="2">
        <v>100</v>
      </c>
      <c r="U44" s="2">
        <v>100</v>
      </c>
      <c r="V44" s="2">
        <v>100</v>
      </c>
      <c r="W44" s="2">
        <v>85</v>
      </c>
      <c r="X44" s="2">
        <v>100</v>
      </c>
      <c r="Y44" s="2">
        <v>100</v>
      </c>
      <c r="Z44" s="2">
        <v>60</v>
      </c>
      <c r="AA44" s="2"/>
      <c r="AB44" s="2">
        <v>100</v>
      </c>
      <c r="AC44" s="2">
        <v>140</v>
      </c>
      <c r="AD44" s="2">
        <v>100</v>
      </c>
      <c r="AE44" s="2">
        <v>100</v>
      </c>
      <c r="AF44" s="2">
        <v>90</v>
      </c>
      <c r="AG44" s="2">
        <v>80</v>
      </c>
      <c r="AH44" s="2">
        <v>100</v>
      </c>
      <c r="AI44" s="2">
        <v>90</v>
      </c>
      <c r="AJ44" s="2">
        <v>100</v>
      </c>
      <c r="AK44" s="2">
        <v>75</v>
      </c>
      <c r="AL44" s="2">
        <v>100</v>
      </c>
      <c r="AN44" s="2">
        <v>70</v>
      </c>
      <c r="AO44" s="2">
        <v>100</v>
      </c>
      <c r="AP44">
        <v>100</v>
      </c>
    </row>
    <row r="45" spans="1:42">
      <c r="A45" t="s">
        <v>44</v>
      </c>
      <c r="B45" s="2">
        <v>27</v>
      </c>
      <c r="C45" s="2">
        <v>30</v>
      </c>
      <c r="D45" s="2">
        <v>27</v>
      </c>
      <c r="E45" s="2">
        <v>27</v>
      </c>
      <c r="F45" s="2">
        <v>33</v>
      </c>
      <c r="G45" s="2">
        <v>33</v>
      </c>
      <c r="H45" s="2">
        <v>33</v>
      </c>
      <c r="I45" s="2">
        <v>30</v>
      </c>
      <c r="J45" s="2">
        <v>30</v>
      </c>
      <c r="K45" s="2"/>
      <c r="L45" s="2">
        <v>33</v>
      </c>
      <c r="M45" s="2">
        <v>30</v>
      </c>
      <c r="N45" s="2">
        <v>33</v>
      </c>
      <c r="O45" s="2">
        <v>33</v>
      </c>
      <c r="P45" s="2">
        <v>25</v>
      </c>
      <c r="Q45" s="2">
        <v>30</v>
      </c>
      <c r="R45" s="2">
        <v>33</v>
      </c>
      <c r="S45" s="2">
        <v>100</v>
      </c>
      <c r="T45" s="2">
        <v>33</v>
      </c>
      <c r="U45" s="2">
        <v>33</v>
      </c>
      <c r="V45" s="2">
        <v>33</v>
      </c>
      <c r="W45" s="2">
        <v>28</v>
      </c>
      <c r="X45" s="2">
        <v>33</v>
      </c>
      <c r="Y45" s="2">
        <v>33</v>
      </c>
      <c r="Z45" s="2">
        <v>27</v>
      </c>
      <c r="AA45" s="2"/>
      <c r="AB45" s="2">
        <v>33</v>
      </c>
      <c r="AC45" s="2">
        <v>30</v>
      </c>
      <c r="AD45" s="2">
        <v>33</v>
      </c>
      <c r="AE45" s="2">
        <v>33</v>
      </c>
      <c r="AF45" s="2">
        <v>45</v>
      </c>
      <c r="AG45" s="2">
        <v>25</v>
      </c>
      <c r="AH45" s="2">
        <v>33</v>
      </c>
      <c r="AI45" s="2">
        <v>30</v>
      </c>
      <c r="AJ45" s="2">
        <v>33</v>
      </c>
      <c r="AK45" s="2">
        <v>25</v>
      </c>
      <c r="AL45" s="2">
        <v>33</v>
      </c>
      <c r="AN45" s="2">
        <v>27</v>
      </c>
      <c r="AO45" s="2">
        <v>33</v>
      </c>
      <c r="AP45">
        <v>33</v>
      </c>
    </row>
    <row r="46" spans="1:42">
      <c r="A46" t="s">
        <v>45</v>
      </c>
      <c r="B46" s="2">
        <v>170.8</v>
      </c>
      <c r="C46" s="2">
        <v>164.8</v>
      </c>
      <c r="D46" s="2">
        <v>167.8</v>
      </c>
      <c r="E46" s="2">
        <v>177</v>
      </c>
      <c r="F46" s="2">
        <v>199.8</v>
      </c>
      <c r="G46" s="2">
        <v>158.19999999999999</v>
      </c>
      <c r="H46" s="2">
        <v>163.80000000000001</v>
      </c>
      <c r="I46" s="2"/>
      <c r="J46" s="2"/>
      <c r="K46" s="2"/>
      <c r="L46" s="2">
        <v>228.4</v>
      </c>
      <c r="M46" s="2">
        <v>173.8</v>
      </c>
      <c r="N46" s="2">
        <v>182.6</v>
      </c>
      <c r="O46" s="2"/>
      <c r="P46" s="2">
        <v>215.4</v>
      </c>
      <c r="Q46" s="2"/>
      <c r="R46" s="2">
        <v>170</v>
      </c>
      <c r="S46" s="2"/>
      <c r="T46" s="2">
        <v>165.8</v>
      </c>
      <c r="U46" s="2">
        <v>142</v>
      </c>
      <c r="V46" s="2">
        <v>176.6</v>
      </c>
      <c r="W46" s="2">
        <v>181.2</v>
      </c>
      <c r="X46" s="2">
        <v>202.8</v>
      </c>
      <c r="Y46" s="2">
        <v>188</v>
      </c>
      <c r="Z46" s="2">
        <v>197.4</v>
      </c>
      <c r="AA46" s="2"/>
      <c r="AB46" s="2"/>
      <c r="AC46" s="2">
        <v>172.6</v>
      </c>
      <c r="AD46" s="2">
        <v>165.2</v>
      </c>
      <c r="AF46" s="2">
        <v>191</v>
      </c>
      <c r="AG46" s="2">
        <v>163.4</v>
      </c>
      <c r="AI46" s="2">
        <v>178.8</v>
      </c>
      <c r="AJ46" s="2">
        <v>232</v>
      </c>
      <c r="AK46" s="2">
        <v>220.4</v>
      </c>
      <c r="AL46" s="2">
        <v>284.2</v>
      </c>
      <c r="AN46" s="7"/>
      <c r="AO46" s="2">
        <v>206.2</v>
      </c>
      <c r="AP46">
        <v>190.4</v>
      </c>
    </row>
    <row r="47" spans="1:42">
      <c r="A47" t="s">
        <v>46</v>
      </c>
      <c r="B47" s="2">
        <v>34.299999999999997</v>
      </c>
      <c r="C47" s="2">
        <v>43.3</v>
      </c>
      <c r="D47" s="2">
        <v>33</v>
      </c>
      <c r="E47" s="2">
        <v>33.299999999999997</v>
      </c>
      <c r="F47" s="2">
        <v>42.1</v>
      </c>
      <c r="G47" s="2">
        <v>39.5</v>
      </c>
      <c r="H47" s="2">
        <v>38.6</v>
      </c>
      <c r="I47" s="2"/>
      <c r="J47" s="2"/>
      <c r="K47" s="2"/>
      <c r="L47" s="2">
        <v>40.1</v>
      </c>
      <c r="M47" s="2">
        <v>38</v>
      </c>
      <c r="N47" s="2">
        <v>36.1</v>
      </c>
      <c r="O47" s="2"/>
      <c r="P47" s="2">
        <v>41.3</v>
      </c>
      <c r="Q47" s="2"/>
      <c r="R47" s="2">
        <v>3934</v>
      </c>
      <c r="S47" s="2"/>
      <c r="T47" s="2">
        <v>40.4</v>
      </c>
      <c r="U47" s="2">
        <v>28.8</v>
      </c>
      <c r="V47" s="2">
        <v>41.4</v>
      </c>
      <c r="W47" s="2">
        <v>34.299999999999997</v>
      </c>
      <c r="X47" s="2">
        <v>48.6</v>
      </c>
      <c r="Y47" s="2">
        <v>33.299999999999997</v>
      </c>
      <c r="Z47" s="2">
        <v>36.9</v>
      </c>
      <c r="AA47" s="2"/>
      <c r="AB47" s="2"/>
      <c r="AC47" s="2">
        <v>46.5</v>
      </c>
      <c r="AD47" s="2">
        <v>35.6</v>
      </c>
      <c r="AF47" s="2">
        <v>44.3</v>
      </c>
      <c r="AG47" s="2">
        <v>34.1</v>
      </c>
      <c r="AI47" s="2">
        <v>40.700000000000003</v>
      </c>
      <c r="AJ47" s="2">
        <v>44.3</v>
      </c>
      <c r="AK47" s="2">
        <v>41.1</v>
      </c>
      <c r="AL47" s="2">
        <v>48</v>
      </c>
      <c r="AO47" s="2">
        <v>41.8</v>
      </c>
      <c r="AP47">
        <v>41</v>
      </c>
    </row>
    <row r="48" spans="1:42">
      <c r="A48" t="s">
        <v>47</v>
      </c>
      <c r="B48" s="2">
        <v>28.7</v>
      </c>
      <c r="C48" s="2">
        <v>31.7</v>
      </c>
      <c r="D48" s="2">
        <v>25.9</v>
      </c>
      <c r="E48" s="2">
        <v>30.9</v>
      </c>
      <c r="F48" s="2">
        <v>31.9</v>
      </c>
      <c r="G48" s="2">
        <v>28</v>
      </c>
      <c r="H48" s="2">
        <v>27.7</v>
      </c>
      <c r="I48" s="2"/>
      <c r="J48" s="2"/>
      <c r="K48" s="2"/>
      <c r="L48" s="2">
        <v>37.4</v>
      </c>
      <c r="M48" s="2">
        <v>31.9</v>
      </c>
      <c r="N48" s="2">
        <v>30.4</v>
      </c>
      <c r="O48" s="2"/>
      <c r="P48" s="2">
        <v>36.5</v>
      </c>
      <c r="Q48" s="2"/>
      <c r="R48" s="2">
        <v>30.1</v>
      </c>
      <c r="S48" s="2"/>
      <c r="T48" s="2">
        <v>29.1</v>
      </c>
      <c r="U48" s="2">
        <v>26</v>
      </c>
      <c r="V48" s="2">
        <v>33.6</v>
      </c>
      <c r="W48" s="2">
        <v>31.6</v>
      </c>
      <c r="X48" s="2">
        <v>40.299999999999997</v>
      </c>
      <c r="Y48" s="2">
        <v>31.3</v>
      </c>
      <c r="Z48" s="2">
        <v>34.700000000000003</v>
      </c>
      <c r="AA48" s="2"/>
      <c r="AB48" s="2"/>
      <c r="AC48" s="2">
        <v>31.3</v>
      </c>
      <c r="AD48" s="2">
        <v>26.4</v>
      </c>
      <c r="AF48" s="2">
        <v>33.5</v>
      </c>
      <c r="AG48" s="2">
        <v>27.7</v>
      </c>
      <c r="AI48" s="2">
        <v>31.7</v>
      </c>
      <c r="AJ48" s="2">
        <v>39.799999999999997</v>
      </c>
      <c r="AK48" s="2">
        <v>35.6</v>
      </c>
      <c r="AL48" s="2">
        <v>45.9</v>
      </c>
      <c r="AO48" s="2">
        <v>32.200000000000003</v>
      </c>
      <c r="AP48">
        <v>30.7</v>
      </c>
    </row>
    <row r="49" spans="1:42">
      <c r="A49" t="s">
        <v>48</v>
      </c>
      <c r="B49" s="2">
        <v>33.5</v>
      </c>
      <c r="C49" s="2">
        <v>39</v>
      </c>
      <c r="D49" s="2">
        <v>32.75</v>
      </c>
      <c r="E49" s="2">
        <v>39.5</v>
      </c>
      <c r="F49" s="2">
        <v>41.25</v>
      </c>
      <c r="G49" s="2">
        <v>34</v>
      </c>
      <c r="H49" s="2">
        <v>35.75</v>
      </c>
      <c r="I49" s="2"/>
      <c r="J49" s="2"/>
      <c r="K49" s="2"/>
      <c r="L49" s="2">
        <v>38.75</v>
      </c>
      <c r="M49" s="2">
        <v>34.25</v>
      </c>
      <c r="N49" s="2">
        <v>37.5</v>
      </c>
      <c r="O49" s="2"/>
      <c r="P49" s="2">
        <v>46.25</v>
      </c>
      <c r="Q49" s="2"/>
      <c r="R49" s="2">
        <v>37.5</v>
      </c>
      <c r="S49" s="2"/>
      <c r="T49" s="2">
        <v>42</v>
      </c>
      <c r="U49" s="2">
        <v>34</v>
      </c>
      <c r="V49" s="2">
        <v>41.5</v>
      </c>
      <c r="W49" s="2">
        <v>39.75</v>
      </c>
      <c r="X49" s="2">
        <v>44.5</v>
      </c>
      <c r="Y49" s="2">
        <v>37</v>
      </c>
      <c r="Z49" s="2">
        <v>36</v>
      </c>
      <c r="AA49" s="2"/>
      <c r="AB49" s="2"/>
      <c r="AC49" s="2">
        <v>41</v>
      </c>
      <c r="AD49" s="2">
        <v>35</v>
      </c>
      <c r="AF49" s="2">
        <v>43</v>
      </c>
      <c r="AG49" s="2">
        <v>31.5</v>
      </c>
      <c r="AI49" s="2">
        <v>35.5</v>
      </c>
      <c r="AJ49" s="2">
        <v>42</v>
      </c>
      <c r="AK49" s="2">
        <v>43</v>
      </c>
      <c r="AL49" s="2">
        <v>47.25</v>
      </c>
      <c r="AO49" s="2">
        <v>42</v>
      </c>
      <c r="AP49">
        <v>39.5</v>
      </c>
    </row>
    <row r="50" spans="1:42">
      <c r="A50" t="s">
        <v>49</v>
      </c>
      <c r="B50" s="2">
        <v>42</v>
      </c>
      <c r="C50" s="2">
        <v>45</v>
      </c>
      <c r="D50" s="2">
        <v>38.75</v>
      </c>
      <c r="E50" s="2">
        <v>42</v>
      </c>
      <c r="F50" s="2">
        <v>47.5</v>
      </c>
      <c r="G50" s="2">
        <v>43.25</v>
      </c>
      <c r="H50" s="2">
        <v>40.25</v>
      </c>
      <c r="I50" s="2"/>
      <c r="J50" s="2"/>
      <c r="K50" s="2"/>
      <c r="L50" s="2">
        <v>47.75</v>
      </c>
      <c r="M50" s="2">
        <v>44</v>
      </c>
      <c r="N50" s="2">
        <v>44.5</v>
      </c>
      <c r="O50" s="2"/>
      <c r="P50" s="2">
        <v>47.5</v>
      </c>
      <c r="Q50" s="2"/>
      <c r="R50" s="2">
        <v>44.75</v>
      </c>
      <c r="S50" s="2"/>
      <c r="T50" s="2">
        <v>43.5</v>
      </c>
      <c r="U50" s="2">
        <v>38.5</v>
      </c>
      <c r="V50" s="2">
        <v>45.25</v>
      </c>
      <c r="W50" s="2">
        <v>42.5</v>
      </c>
      <c r="X50" s="2">
        <v>48.5</v>
      </c>
      <c r="Y50" s="2">
        <v>43</v>
      </c>
      <c r="Z50" s="2">
        <v>46</v>
      </c>
      <c r="AA50" s="2"/>
      <c r="AB50" s="2"/>
      <c r="AC50" s="2">
        <v>47</v>
      </c>
      <c r="AD50" s="2">
        <v>43</v>
      </c>
      <c r="AF50" s="2">
        <v>46.25</v>
      </c>
      <c r="AG50" s="2">
        <v>42.75</v>
      </c>
      <c r="AI50" s="2">
        <v>47.25</v>
      </c>
      <c r="AJ50" s="2">
        <v>51</v>
      </c>
      <c r="AK50" s="2">
        <v>49.75</v>
      </c>
      <c r="AL50" s="2">
        <v>53</v>
      </c>
      <c r="AO50" s="2">
        <v>48</v>
      </c>
      <c r="AP50">
        <v>47</v>
      </c>
    </row>
    <row r="51" spans="1:42">
      <c r="A51" t="s">
        <v>50</v>
      </c>
      <c r="B51" s="2">
        <v>80</v>
      </c>
      <c r="C51" s="2">
        <v>90</v>
      </c>
      <c r="D51" s="2">
        <v>80</v>
      </c>
      <c r="E51" s="2">
        <v>80</v>
      </c>
      <c r="F51" s="2">
        <v>90</v>
      </c>
      <c r="G51" s="2">
        <v>100</v>
      </c>
      <c r="H51" s="2">
        <v>100</v>
      </c>
      <c r="I51" s="2"/>
      <c r="J51" s="2"/>
      <c r="K51" s="2"/>
      <c r="L51" s="2">
        <v>90</v>
      </c>
      <c r="M51" s="2">
        <v>90</v>
      </c>
      <c r="N51" s="2">
        <v>100</v>
      </c>
      <c r="O51" s="2"/>
      <c r="P51" s="2">
        <v>50</v>
      </c>
      <c r="Q51" s="2"/>
      <c r="R51" s="2">
        <v>95</v>
      </c>
      <c r="S51" s="2"/>
      <c r="T51" s="2">
        <v>100</v>
      </c>
      <c r="U51" s="2">
        <v>90</v>
      </c>
      <c r="V51" s="2">
        <v>100</v>
      </c>
      <c r="W51" s="2">
        <v>85</v>
      </c>
      <c r="X51" s="2">
        <v>90</v>
      </c>
      <c r="Y51" s="2">
        <v>100</v>
      </c>
      <c r="Z51" s="2">
        <v>50</v>
      </c>
      <c r="AA51" s="2"/>
      <c r="AB51" s="2"/>
      <c r="AC51" s="2">
        <v>115</v>
      </c>
      <c r="AD51" s="2">
        <v>75</v>
      </c>
      <c r="AF51" s="2">
        <v>75</v>
      </c>
      <c r="AG51" s="2">
        <v>80</v>
      </c>
      <c r="AI51" s="2">
        <v>80</v>
      </c>
      <c r="AJ51" s="2">
        <v>100</v>
      </c>
      <c r="AK51" s="2">
        <v>55</v>
      </c>
      <c r="AL51" s="2">
        <v>90</v>
      </c>
      <c r="AN51">
        <v>70</v>
      </c>
      <c r="AO51" s="2">
        <v>90</v>
      </c>
      <c r="AP51">
        <v>95</v>
      </c>
    </row>
    <row r="52" spans="1:42">
      <c r="A52" t="s">
        <v>51</v>
      </c>
      <c r="B52" s="2">
        <v>27</v>
      </c>
      <c r="C52" s="2">
        <v>30</v>
      </c>
      <c r="D52" s="2">
        <v>27</v>
      </c>
      <c r="E52" s="2">
        <v>27</v>
      </c>
      <c r="F52" s="2">
        <v>30</v>
      </c>
      <c r="G52" s="2">
        <v>33</v>
      </c>
      <c r="H52" s="2">
        <v>33</v>
      </c>
      <c r="I52" s="2"/>
      <c r="J52" s="2"/>
      <c r="K52" s="2"/>
      <c r="L52" s="2">
        <v>30</v>
      </c>
      <c r="M52" s="2">
        <v>30</v>
      </c>
      <c r="N52" s="2">
        <v>33</v>
      </c>
      <c r="O52" s="2"/>
      <c r="P52" s="2">
        <v>25</v>
      </c>
      <c r="Q52" s="2"/>
      <c r="R52" s="2">
        <v>30</v>
      </c>
      <c r="S52" s="2"/>
      <c r="T52" s="2">
        <v>33</v>
      </c>
      <c r="U52" s="2">
        <v>30</v>
      </c>
      <c r="V52" s="2">
        <v>33</v>
      </c>
      <c r="W52" s="2">
        <v>28</v>
      </c>
      <c r="X52" s="2">
        <v>30</v>
      </c>
      <c r="Y52" s="2">
        <v>33</v>
      </c>
      <c r="Z52" s="2">
        <v>17</v>
      </c>
      <c r="AA52" s="2"/>
      <c r="AB52" s="2"/>
      <c r="AC52" s="2">
        <v>115</v>
      </c>
      <c r="AD52" s="2">
        <v>30</v>
      </c>
      <c r="AF52" s="2">
        <v>45</v>
      </c>
      <c r="AG52" s="2">
        <v>25</v>
      </c>
      <c r="AI52" s="2">
        <v>27</v>
      </c>
      <c r="AJ52" s="2">
        <v>33</v>
      </c>
      <c r="AK52" s="2">
        <v>25</v>
      </c>
      <c r="AL52" s="2">
        <v>30</v>
      </c>
      <c r="AN52">
        <v>27</v>
      </c>
      <c r="AO52" s="2">
        <v>30</v>
      </c>
      <c r="AP52">
        <v>28</v>
      </c>
    </row>
    <row r="53" spans="1:42">
      <c r="A53" t="s">
        <v>52</v>
      </c>
      <c r="B53" s="2">
        <v>169.6</v>
      </c>
      <c r="C53" s="2">
        <v>165</v>
      </c>
      <c r="D53" s="2">
        <v>168.2</v>
      </c>
      <c r="E53" s="2">
        <v>175.4</v>
      </c>
      <c r="F53" s="2">
        <v>197</v>
      </c>
      <c r="G53" s="2">
        <v>158.69999999999999</v>
      </c>
      <c r="H53" s="2">
        <v>164.2</v>
      </c>
      <c r="I53" s="2"/>
      <c r="J53" s="2">
        <v>246.6</v>
      </c>
      <c r="K53" s="2"/>
      <c r="L53" s="2">
        <v>229.2</v>
      </c>
      <c r="M53" s="2">
        <v>177.8</v>
      </c>
      <c r="N53" s="2"/>
      <c r="O53" s="2"/>
      <c r="P53" s="2">
        <v>215.4</v>
      </c>
      <c r="Q53" s="2"/>
      <c r="R53" s="2">
        <v>169.2</v>
      </c>
      <c r="S53" s="2"/>
      <c r="T53" s="2">
        <v>163.6</v>
      </c>
      <c r="U53" s="2">
        <v>138.6</v>
      </c>
      <c r="V53" s="2">
        <v>177</v>
      </c>
      <c r="W53" s="2">
        <v>180.4</v>
      </c>
      <c r="X53" s="2">
        <v>201.4</v>
      </c>
      <c r="Y53" s="2">
        <v>190.8</v>
      </c>
      <c r="Z53" s="2"/>
      <c r="AA53" s="2"/>
      <c r="AB53" s="2"/>
      <c r="AC53" s="2">
        <v>171.6</v>
      </c>
      <c r="AD53" s="2">
        <v>163.4</v>
      </c>
      <c r="AF53" s="2">
        <v>192.2</v>
      </c>
      <c r="AG53" s="2">
        <v>166.2</v>
      </c>
      <c r="AJ53" s="2">
        <v>231.8</v>
      </c>
      <c r="AK53" s="2">
        <v>218</v>
      </c>
      <c r="AL53" s="2">
        <v>282</v>
      </c>
      <c r="AN53">
        <v>313.60000000000002</v>
      </c>
      <c r="AO53" s="2">
        <v>203</v>
      </c>
      <c r="AP53">
        <v>189.6</v>
      </c>
    </row>
    <row r="54" spans="1:42">
      <c r="A54" t="s">
        <v>53</v>
      </c>
      <c r="B54" s="2">
        <v>34.6</v>
      </c>
      <c r="C54" s="2">
        <v>42.9</v>
      </c>
      <c r="D54" s="2">
        <v>33</v>
      </c>
      <c r="E54" s="2">
        <v>32.5</v>
      </c>
      <c r="F54" s="2">
        <v>42.7</v>
      </c>
      <c r="G54" s="2">
        <v>39.4</v>
      </c>
      <c r="H54" s="2">
        <v>38.700000000000003</v>
      </c>
      <c r="I54" s="2"/>
      <c r="J54" s="2">
        <v>46.9</v>
      </c>
      <c r="K54" s="2"/>
      <c r="L54" s="2">
        <v>40.6</v>
      </c>
      <c r="M54" s="2">
        <v>37.5</v>
      </c>
      <c r="N54" s="2"/>
      <c r="O54" s="2"/>
      <c r="P54" s="2">
        <v>41.7</v>
      </c>
      <c r="Q54" s="2"/>
      <c r="R54" s="2">
        <v>39.700000000000003</v>
      </c>
      <c r="S54" s="2"/>
      <c r="T54" s="2">
        <v>40.4</v>
      </c>
      <c r="U54" s="2">
        <v>28.7</v>
      </c>
      <c r="V54" s="2">
        <v>41.4</v>
      </c>
      <c r="W54" s="2">
        <v>34.5</v>
      </c>
      <c r="X54" s="2">
        <v>48.5</v>
      </c>
      <c r="Y54" s="2">
        <v>33.299999999999997</v>
      </c>
      <c r="Z54" s="2"/>
      <c r="AA54" s="2"/>
      <c r="AB54" s="2"/>
      <c r="AC54" s="2">
        <v>47.6</v>
      </c>
      <c r="AD54" s="2">
        <v>36</v>
      </c>
      <c r="AF54" s="2">
        <v>44.5</v>
      </c>
      <c r="AG54" s="2">
        <v>33.700000000000003</v>
      </c>
      <c r="AJ54" s="2">
        <v>44.4</v>
      </c>
      <c r="AK54" s="2">
        <v>40.700000000000003</v>
      </c>
      <c r="AL54" s="2">
        <v>48.8</v>
      </c>
      <c r="AO54" s="2">
        <v>40.700000000000003</v>
      </c>
      <c r="AP54">
        <v>41.9</v>
      </c>
    </row>
    <row r="55" spans="1:42">
      <c r="A55" t="s">
        <v>54</v>
      </c>
      <c r="B55" s="2">
        <v>28.4</v>
      </c>
      <c r="C55" s="2">
        <v>31.7</v>
      </c>
      <c r="D55" s="2">
        <v>25.9</v>
      </c>
      <c r="E55" s="2">
        <v>30.6</v>
      </c>
      <c r="F55" s="2">
        <v>31.3</v>
      </c>
      <c r="G55" s="2">
        <v>27.9</v>
      </c>
      <c r="H55" s="2">
        <v>27.7</v>
      </c>
      <c r="I55" s="2"/>
      <c r="J55" s="2">
        <v>43</v>
      </c>
      <c r="K55" s="2"/>
      <c r="L55" s="2">
        <v>37.5</v>
      </c>
      <c r="M55" s="2">
        <v>32.5</v>
      </c>
      <c r="N55" s="2"/>
      <c r="O55" s="2"/>
      <c r="P55" s="2">
        <v>36.5</v>
      </c>
      <c r="Q55" s="2"/>
      <c r="R55" s="2">
        <v>30</v>
      </c>
      <c r="S55" s="2"/>
      <c r="T55" s="2">
        <v>28.5</v>
      </c>
      <c r="U55" s="2">
        <v>25.3</v>
      </c>
      <c r="V55" s="2">
        <v>33.700000000000003</v>
      </c>
      <c r="W55" s="2">
        <v>31.5</v>
      </c>
      <c r="X55" s="2">
        <v>40</v>
      </c>
      <c r="Y55" s="2">
        <v>31.7</v>
      </c>
      <c r="Z55" s="2"/>
      <c r="AA55" s="2"/>
      <c r="AB55" s="2"/>
      <c r="AC55" s="2">
        <v>30.9</v>
      </c>
      <c r="AD55" s="2">
        <v>26.1</v>
      </c>
      <c r="AF55" s="2">
        <v>33.700000000000003</v>
      </c>
      <c r="AG55" s="2">
        <v>28.1</v>
      </c>
      <c r="AJ55" s="2">
        <v>39.799999999999997</v>
      </c>
      <c r="AK55" s="2">
        <v>35.200000000000003</v>
      </c>
      <c r="AL55" s="2">
        <v>45.5</v>
      </c>
      <c r="AN55">
        <v>55.3</v>
      </c>
      <c r="AO55" s="2">
        <v>31.8</v>
      </c>
      <c r="AP55">
        <v>30.6</v>
      </c>
    </row>
    <row r="56" spans="1:42">
      <c r="A56" t="s">
        <v>55</v>
      </c>
      <c r="B56" s="2">
        <v>33</v>
      </c>
      <c r="C56" s="2">
        <v>38.25</v>
      </c>
      <c r="D56" s="2">
        <v>33.5</v>
      </c>
      <c r="E56" s="2">
        <v>39.5</v>
      </c>
      <c r="F56" s="2">
        <v>42</v>
      </c>
      <c r="G56" s="2">
        <v>34</v>
      </c>
      <c r="H56" s="2">
        <v>37</v>
      </c>
      <c r="I56" s="2"/>
      <c r="J56" s="2">
        <v>47</v>
      </c>
      <c r="K56" s="2"/>
      <c r="L56" s="2">
        <v>38.75</v>
      </c>
      <c r="M56" s="2">
        <v>34.75</v>
      </c>
      <c r="N56" s="2"/>
      <c r="O56" s="2"/>
      <c r="P56" s="2">
        <v>47</v>
      </c>
      <c r="Q56" s="2"/>
      <c r="R56" s="2">
        <v>36.5</v>
      </c>
      <c r="S56" s="2"/>
      <c r="T56" s="2">
        <v>39.5</v>
      </c>
      <c r="U56" s="2">
        <v>34</v>
      </c>
      <c r="V56" s="2">
        <v>41.25</v>
      </c>
      <c r="W56" s="2">
        <v>40.5</v>
      </c>
      <c r="X56" s="2">
        <v>42.5</v>
      </c>
      <c r="Y56" s="2">
        <v>36.5</v>
      </c>
      <c r="Z56" s="2"/>
      <c r="AA56" s="2"/>
      <c r="AB56" s="2"/>
      <c r="AC56" s="2">
        <v>40</v>
      </c>
      <c r="AD56" s="2">
        <v>35</v>
      </c>
      <c r="AF56" s="2">
        <v>43</v>
      </c>
      <c r="AG56" s="2">
        <v>32.25</v>
      </c>
      <c r="AJ56" s="2">
        <v>42</v>
      </c>
      <c r="AK56" s="2">
        <v>41.25</v>
      </c>
      <c r="AL56" s="2">
        <v>48</v>
      </c>
      <c r="AN56">
        <v>53.5</v>
      </c>
      <c r="AO56" s="2">
        <v>40.5</v>
      </c>
      <c r="AP56">
        <v>38.5</v>
      </c>
    </row>
    <row r="57" spans="1:42">
      <c r="A57" t="s">
        <v>56</v>
      </c>
      <c r="B57" s="2">
        <v>41.25</v>
      </c>
      <c r="C57" s="2">
        <v>45</v>
      </c>
      <c r="D57" s="2">
        <v>39</v>
      </c>
      <c r="E57" s="2">
        <v>42</v>
      </c>
      <c r="F57" s="2">
        <v>45</v>
      </c>
      <c r="G57" s="2">
        <v>43.25</v>
      </c>
      <c r="H57" s="2">
        <v>39.5</v>
      </c>
      <c r="I57" s="2"/>
      <c r="J57" s="2">
        <v>52.5</v>
      </c>
      <c r="K57" s="2"/>
      <c r="L57" s="2">
        <v>49</v>
      </c>
      <c r="M57" s="2">
        <v>45</v>
      </c>
      <c r="N57" s="2"/>
      <c r="O57" s="2"/>
      <c r="P57" s="2">
        <v>47.5</v>
      </c>
      <c r="Q57" s="2"/>
      <c r="R57" s="2">
        <v>45</v>
      </c>
      <c r="S57" s="2"/>
      <c r="T57" s="2">
        <v>44</v>
      </c>
      <c r="U57" s="2">
        <v>38</v>
      </c>
      <c r="V57" s="2">
        <v>45</v>
      </c>
      <c r="W57" s="2">
        <v>43.5</v>
      </c>
      <c r="X57" s="2">
        <v>48</v>
      </c>
      <c r="Y57" s="2">
        <v>44</v>
      </c>
      <c r="Z57" s="2"/>
      <c r="AA57" s="2"/>
      <c r="AB57" s="2"/>
      <c r="AC57" s="2">
        <v>46.5</v>
      </c>
      <c r="AD57" s="2">
        <v>42.5</v>
      </c>
      <c r="AF57" s="2">
        <v>45</v>
      </c>
      <c r="AG57" s="2">
        <v>43.5</v>
      </c>
      <c r="AJ57" s="2">
        <v>51.5</v>
      </c>
      <c r="AK57" s="2">
        <v>49.75</v>
      </c>
      <c r="AL57" s="2">
        <v>52.5</v>
      </c>
      <c r="AN57">
        <v>63.75</v>
      </c>
      <c r="AO57" s="2">
        <v>47.25</v>
      </c>
      <c r="AP57">
        <v>46.5</v>
      </c>
    </row>
    <row r="58" spans="1:42">
      <c r="A58" t="s">
        <v>57</v>
      </c>
      <c r="B58" s="2">
        <v>80</v>
      </c>
      <c r="C58" s="2">
        <v>90</v>
      </c>
      <c r="D58" s="2">
        <v>80</v>
      </c>
      <c r="E58" s="2">
        <v>80</v>
      </c>
      <c r="F58" s="2">
        <v>90</v>
      </c>
      <c r="G58" s="2">
        <v>90</v>
      </c>
      <c r="H58" s="2">
        <v>95</v>
      </c>
      <c r="I58" s="2"/>
      <c r="J58" s="2">
        <v>85</v>
      </c>
      <c r="K58" s="2"/>
      <c r="L58" s="2">
        <v>80</v>
      </c>
      <c r="M58" s="2">
        <v>90</v>
      </c>
      <c r="N58" s="2"/>
      <c r="O58" s="2"/>
      <c r="P58" s="2">
        <v>50</v>
      </c>
      <c r="Q58" s="2"/>
      <c r="R58" s="2">
        <v>80</v>
      </c>
      <c r="S58" s="2"/>
      <c r="T58" s="2">
        <v>65</v>
      </c>
      <c r="U58" s="2">
        <v>90</v>
      </c>
      <c r="V58" s="2">
        <v>100</v>
      </c>
      <c r="W58" s="2">
        <v>85</v>
      </c>
      <c r="X58" s="2">
        <v>90</v>
      </c>
      <c r="Y58" s="2">
        <v>90</v>
      </c>
      <c r="Z58" s="2"/>
      <c r="AA58" s="2"/>
      <c r="AB58" s="2"/>
      <c r="AC58" s="2">
        <v>115</v>
      </c>
      <c r="AD58" s="2">
        <v>75</v>
      </c>
      <c r="AF58" s="2">
        <v>75</v>
      </c>
      <c r="AG58" s="2">
        <v>75</v>
      </c>
      <c r="AJ58" s="2">
        <v>65</v>
      </c>
      <c r="AK58" s="2">
        <v>55</v>
      </c>
      <c r="AL58" s="2">
        <v>90</v>
      </c>
      <c r="AN58">
        <v>70</v>
      </c>
      <c r="AO58" s="2">
        <v>90</v>
      </c>
      <c r="AP58">
        <v>95</v>
      </c>
    </row>
    <row r="59" spans="1:42">
      <c r="A59" t="s">
        <v>58</v>
      </c>
      <c r="B59" s="2">
        <v>27</v>
      </c>
      <c r="C59" s="2">
        <v>30</v>
      </c>
      <c r="D59" s="2">
        <v>27</v>
      </c>
      <c r="E59" s="2">
        <v>27</v>
      </c>
      <c r="F59" s="2">
        <v>30</v>
      </c>
      <c r="G59" s="2">
        <v>30</v>
      </c>
      <c r="H59" s="2">
        <v>30</v>
      </c>
      <c r="I59" s="2"/>
      <c r="J59" s="2">
        <v>27</v>
      </c>
      <c r="K59" s="2"/>
      <c r="L59" s="2">
        <v>27</v>
      </c>
      <c r="M59" s="2">
        <v>30</v>
      </c>
      <c r="N59" s="2"/>
      <c r="O59" s="2"/>
      <c r="P59" s="2">
        <v>25</v>
      </c>
      <c r="Q59" s="2"/>
      <c r="R59" s="2">
        <v>30</v>
      </c>
      <c r="S59" s="2"/>
      <c r="T59" s="2">
        <v>30</v>
      </c>
      <c r="U59" s="2">
        <v>30</v>
      </c>
      <c r="V59" s="2">
        <v>33</v>
      </c>
      <c r="W59" s="2">
        <v>28</v>
      </c>
      <c r="X59" s="2">
        <v>30</v>
      </c>
      <c r="Y59" s="2">
        <v>30</v>
      </c>
      <c r="Z59" s="2"/>
      <c r="AA59" s="2"/>
      <c r="AB59" s="2"/>
      <c r="AC59" s="2">
        <v>115</v>
      </c>
      <c r="AD59" s="2">
        <v>27</v>
      </c>
      <c r="AF59" s="2">
        <v>45</v>
      </c>
      <c r="AG59" s="2">
        <v>21</v>
      </c>
      <c r="AJ59" s="2">
        <v>25</v>
      </c>
      <c r="AK59" s="2">
        <v>25</v>
      </c>
      <c r="AL59" s="2">
        <v>30</v>
      </c>
      <c r="AN59">
        <v>27</v>
      </c>
      <c r="AO59" s="2">
        <v>30</v>
      </c>
      <c r="AP59">
        <v>28</v>
      </c>
    </row>
    <row r="60" spans="1:42">
      <c r="A60" t="s">
        <v>59</v>
      </c>
      <c r="B60" s="2">
        <v>172.8</v>
      </c>
      <c r="C60" s="2">
        <v>166</v>
      </c>
      <c r="D60" s="2">
        <v>168.2</v>
      </c>
      <c r="E60" s="2">
        <v>177.4</v>
      </c>
      <c r="F60" s="2"/>
      <c r="G60" s="2">
        <v>158.6</v>
      </c>
      <c r="H60" s="2">
        <v>162.4</v>
      </c>
      <c r="I60" s="2"/>
      <c r="J60" s="2">
        <v>247.2</v>
      </c>
      <c r="K60" s="2"/>
      <c r="L60" s="2">
        <v>227.6</v>
      </c>
      <c r="M60" s="2">
        <v>180.2</v>
      </c>
      <c r="N60" s="2"/>
      <c r="O60" s="2"/>
      <c r="P60" s="2">
        <v>217.4</v>
      </c>
      <c r="Q60" s="2"/>
      <c r="R60" s="2">
        <v>169.2</v>
      </c>
      <c r="S60" s="2"/>
      <c r="T60" s="2">
        <v>161.80000000000001</v>
      </c>
      <c r="U60" s="2">
        <v>139.80000000000001</v>
      </c>
      <c r="V60" s="2"/>
      <c r="W60" s="2">
        <v>181.8</v>
      </c>
      <c r="X60" s="2">
        <v>201</v>
      </c>
      <c r="Y60" s="2">
        <v>191</v>
      </c>
      <c r="Z60" s="2">
        <v>195.2</v>
      </c>
      <c r="AA60" s="2"/>
      <c r="AB60" s="2"/>
      <c r="AC60" s="2">
        <v>171.6</v>
      </c>
      <c r="AD60" s="2">
        <v>165.2</v>
      </c>
      <c r="AF60" s="2">
        <v>192.8</v>
      </c>
      <c r="AG60" s="2">
        <v>162.6</v>
      </c>
      <c r="AJ60" s="2">
        <v>229.4</v>
      </c>
      <c r="AK60" s="2">
        <v>219.4</v>
      </c>
      <c r="AL60" s="2">
        <v>276.2</v>
      </c>
      <c r="AN60">
        <v>311.8</v>
      </c>
      <c r="AO60" s="2">
        <v>203.8</v>
      </c>
      <c r="AP60">
        <v>190</v>
      </c>
    </row>
    <row r="61" spans="1:42">
      <c r="A61" t="s">
        <v>60</v>
      </c>
      <c r="B61" s="2">
        <v>34.700000000000003</v>
      </c>
      <c r="C61" s="2">
        <v>43.3</v>
      </c>
      <c r="D61" s="2">
        <v>32.700000000000003</v>
      </c>
      <c r="E61" s="2">
        <v>32.5</v>
      </c>
      <c r="F61" s="2"/>
      <c r="G61" s="2">
        <v>39</v>
      </c>
      <c r="H61" s="2">
        <v>38.1</v>
      </c>
      <c r="I61" s="2"/>
      <c r="J61" s="2">
        <v>46.6</v>
      </c>
      <c r="K61" s="2"/>
      <c r="L61" s="2">
        <v>40.5</v>
      </c>
      <c r="M61" s="2">
        <v>38.200000000000003</v>
      </c>
      <c r="N61" s="2"/>
      <c r="O61" s="2"/>
      <c r="P61" s="2">
        <v>41.5</v>
      </c>
      <c r="Q61" s="2"/>
      <c r="R61" s="2">
        <v>38.799999999999997</v>
      </c>
      <c r="S61" s="2"/>
      <c r="T61" s="2">
        <v>41</v>
      </c>
      <c r="U61" s="2">
        <v>29.6</v>
      </c>
      <c r="V61" s="2"/>
      <c r="W61" s="2">
        <v>33.9</v>
      </c>
      <c r="X61" s="2">
        <v>48.2</v>
      </c>
      <c r="Y61" s="2">
        <v>34.1</v>
      </c>
      <c r="Z61" s="2">
        <v>36.700000000000003</v>
      </c>
      <c r="AA61" s="2"/>
      <c r="AB61" s="2"/>
      <c r="AC61" s="2">
        <v>47.3</v>
      </c>
      <c r="AD61" s="2">
        <v>36.299999999999997</v>
      </c>
      <c r="AF61" s="2">
        <v>43</v>
      </c>
      <c r="AG61" s="2">
        <v>33.299999999999997</v>
      </c>
      <c r="AJ61" s="2">
        <v>44.1</v>
      </c>
      <c r="AK61" s="2">
        <v>41</v>
      </c>
      <c r="AL61" s="2">
        <v>47.9</v>
      </c>
      <c r="AO61" s="2">
        <v>40.200000000000003</v>
      </c>
      <c r="AP61">
        <v>42.7</v>
      </c>
    </row>
    <row r="62" spans="1:42">
      <c r="A62" t="s">
        <v>61</v>
      </c>
      <c r="B62" s="2">
        <v>28.9</v>
      </c>
      <c r="C62" s="2">
        <v>31.9</v>
      </c>
      <c r="D62" s="2">
        <v>25.9</v>
      </c>
      <c r="E62" s="2">
        <v>30.9</v>
      </c>
      <c r="F62" s="2"/>
      <c r="G62" s="2">
        <v>28.1</v>
      </c>
      <c r="H62" s="2">
        <v>27.5</v>
      </c>
      <c r="I62" s="2"/>
      <c r="J62" s="2">
        <v>43</v>
      </c>
      <c r="K62" s="2"/>
      <c r="L62" s="2">
        <v>37.299999999999997</v>
      </c>
      <c r="M62" s="2">
        <v>32.9</v>
      </c>
      <c r="N62" s="2"/>
      <c r="O62" s="2"/>
      <c r="P62" s="2">
        <v>36.799999999999997</v>
      </c>
      <c r="Q62" s="2"/>
      <c r="R62" s="2">
        <v>30</v>
      </c>
      <c r="S62" s="2"/>
      <c r="T62" s="2">
        <v>28.4</v>
      </c>
      <c r="U62" s="2">
        <v>25.6</v>
      </c>
      <c r="V62" s="2"/>
      <c r="W62" s="2">
        <v>31.6</v>
      </c>
      <c r="X62" s="2">
        <v>39.9</v>
      </c>
      <c r="Y62" s="2">
        <v>31.8</v>
      </c>
      <c r="Z62" s="2">
        <v>34.299999999999997</v>
      </c>
      <c r="AA62" s="2"/>
      <c r="AB62" s="2"/>
      <c r="AC62" s="2">
        <v>30.9</v>
      </c>
      <c r="AD62" s="2">
        <v>26.4</v>
      </c>
      <c r="AF62" s="2">
        <v>33.799999999999997</v>
      </c>
      <c r="AG62" s="2">
        <v>27.5</v>
      </c>
      <c r="AJ62" s="2">
        <v>39.4</v>
      </c>
      <c r="AK62" s="2">
        <v>35.5</v>
      </c>
      <c r="AL62" s="2">
        <v>44.6</v>
      </c>
      <c r="AN62">
        <v>55.3</v>
      </c>
      <c r="AO62" s="2">
        <v>31.9</v>
      </c>
      <c r="AP62">
        <v>30.7</v>
      </c>
    </row>
    <row r="63" spans="1:42">
      <c r="A63" t="s">
        <v>62</v>
      </c>
      <c r="B63" s="2">
        <v>34</v>
      </c>
      <c r="C63" s="2">
        <v>38</v>
      </c>
      <c r="D63" s="2">
        <v>34</v>
      </c>
      <c r="E63" s="2">
        <v>40</v>
      </c>
      <c r="F63" s="2"/>
      <c r="G63" s="2">
        <v>34</v>
      </c>
      <c r="H63" s="2">
        <v>37.5</v>
      </c>
      <c r="I63" s="2"/>
      <c r="J63" s="2">
        <v>50</v>
      </c>
      <c r="K63" s="2"/>
      <c r="L63" s="2">
        <v>39.25</v>
      </c>
      <c r="M63" s="2">
        <v>36.5</v>
      </c>
      <c r="N63" s="2"/>
      <c r="O63" s="2"/>
      <c r="P63" s="2">
        <v>47</v>
      </c>
      <c r="Q63" s="2"/>
      <c r="R63" s="2">
        <v>36.5</v>
      </c>
      <c r="S63" s="2"/>
      <c r="T63" s="2">
        <v>39.5</v>
      </c>
      <c r="U63" s="2">
        <v>34</v>
      </c>
      <c r="V63" s="2"/>
      <c r="W63" s="2">
        <v>39.5</v>
      </c>
      <c r="X63" s="2">
        <v>43</v>
      </c>
      <c r="Y63" s="2">
        <v>36.5</v>
      </c>
      <c r="Z63" s="2">
        <v>35.5</v>
      </c>
      <c r="AA63" s="2"/>
      <c r="AB63" s="2"/>
      <c r="AC63" s="2">
        <v>41</v>
      </c>
      <c r="AD63" s="2">
        <v>35</v>
      </c>
      <c r="AF63" s="2">
        <v>42</v>
      </c>
      <c r="AG63" s="2">
        <v>32</v>
      </c>
      <c r="AJ63" s="2">
        <v>42</v>
      </c>
      <c r="AK63" s="2">
        <v>41</v>
      </c>
      <c r="AL63" s="2">
        <v>47.5</v>
      </c>
      <c r="AN63">
        <v>53.5</v>
      </c>
      <c r="AO63" s="2">
        <v>39</v>
      </c>
      <c r="AP63">
        <v>38.5</v>
      </c>
    </row>
    <row r="64" spans="1:42">
      <c r="A64" t="s">
        <v>63</v>
      </c>
      <c r="B64" s="2">
        <v>41.75</v>
      </c>
      <c r="C64" s="2">
        <v>45</v>
      </c>
      <c r="D64" s="2">
        <v>38.5</v>
      </c>
      <c r="E64" s="2">
        <v>42.5</v>
      </c>
      <c r="F64" s="2"/>
      <c r="G64" s="2">
        <v>43.25</v>
      </c>
      <c r="H64" s="2">
        <v>39.75</v>
      </c>
      <c r="I64" s="2"/>
      <c r="J64" s="2">
        <v>52.5</v>
      </c>
      <c r="K64" s="2"/>
      <c r="L64" s="2">
        <v>50.5</v>
      </c>
      <c r="M64" s="2">
        <v>46</v>
      </c>
      <c r="N64" s="2"/>
      <c r="O64" s="2"/>
      <c r="P64" s="2">
        <v>47.5</v>
      </c>
      <c r="Q64" s="2"/>
      <c r="R64" s="2">
        <v>45</v>
      </c>
      <c r="S64" s="2"/>
      <c r="T64" s="2">
        <v>43.5</v>
      </c>
      <c r="U64" s="2">
        <v>38</v>
      </c>
      <c r="V64" s="2"/>
      <c r="W64" s="2">
        <v>43.5</v>
      </c>
      <c r="X64" s="2">
        <v>48</v>
      </c>
      <c r="Y64" s="2">
        <v>44</v>
      </c>
      <c r="Z64" s="2">
        <v>45.5</v>
      </c>
      <c r="AA64" s="2"/>
      <c r="AB64" s="2"/>
      <c r="AC64" s="2">
        <v>47</v>
      </c>
      <c r="AD64" s="2">
        <v>42.5</v>
      </c>
      <c r="AF64" s="2">
        <v>45.5</v>
      </c>
      <c r="AG64" s="2">
        <v>41.5</v>
      </c>
      <c r="AJ64" s="2">
        <v>50.5</v>
      </c>
      <c r="AK64" s="2">
        <v>49.75</v>
      </c>
      <c r="AL64" s="2">
        <v>49</v>
      </c>
      <c r="AN64">
        <v>63.75</v>
      </c>
      <c r="AO64" s="2">
        <v>46.5</v>
      </c>
      <c r="AP64">
        <v>47</v>
      </c>
    </row>
    <row r="65" spans="1:42">
      <c r="A65" t="s">
        <v>64</v>
      </c>
      <c r="B65" s="2">
        <v>75</v>
      </c>
      <c r="C65" s="2">
        <v>90</v>
      </c>
      <c r="D65" s="2">
        <v>80</v>
      </c>
      <c r="E65" s="2">
        <v>70</v>
      </c>
      <c r="F65" s="2"/>
      <c r="G65" s="2">
        <v>90</v>
      </c>
      <c r="H65" s="2">
        <v>95</v>
      </c>
      <c r="I65" s="2"/>
      <c r="J65" s="2">
        <v>85</v>
      </c>
      <c r="K65" s="2"/>
      <c r="L65" s="2">
        <v>80</v>
      </c>
      <c r="M65" s="2">
        <v>80</v>
      </c>
      <c r="N65" s="2"/>
      <c r="O65" s="2"/>
      <c r="P65" s="2">
        <v>50</v>
      </c>
      <c r="Q65" s="2"/>
      <c r="R65" s="2">
        <v>75</v>
      </c>
      <c r="S65" s="2"/>
      <c r="T65" s="2">
        <v>60</v>
      </c>
      <c r="U65" s="2">
        <v>85</v>
      </c>
      <c r="V65" s="2"/>
      <c r="W65" s="2">
        <v>80</v>
      </c>
      <c r="X65" s="2">
        <v>90</v>
      </c>
      <c r="Y65" s="2">
        <v>85</v>
      </c>
      <c r="Z65" s="2">
        <v>50</v>
      </c>
      <c r="AA65" s="2"/>
      <c r="AB65" s="2"/>
      <c r="AC65" s="2">
        <v>115</v>
      </c>
      <c r="AD65" s="2">
        <v>70</v>
      </c>
      <c r="AF65" s="2">
        <v>70</v>
      </c>
      <c r="AG65" s="2">
        <v>75</v>
      </c>
      <c r="AJ65" s="2">
        <v>65</v>
      </c>
      <c r="AK65" s="2">
        <v>50</v>
      </c>
      <c r="AL65" s="2">
        <v>90</v>
      </c>
      <c r="AN65">
        <v>70</v>
      </c>
      <c r="AO65" s="2">
        <v>85</v>
      </c>
      <c r="AP65">
        <v>100</v>
      </c>
    </row>
    <row r="66" spans="1:42">
      <c r="A66" t="s">
        <v>65</v>
      </c>
      <c r="B66" s="2">
        <v>25</v>
      </c>
      <c r="C66" s="2">
        <v>30</v>
      </c>
      <c r="D66" s="2">
        <v>27</v>
      </c>
      <c r="E66" s="2">
        <v>23</v>
      </c>
      <c r="F66" s="2"/>
      <c r="G66" s="2">
        <v>30</v>
      </c>
      <c r="H66" s="2">
        <v>30</v>
      </c>
      <c r="I66" s="2"/>
      <c r="J66" s="2">
        <v>27</v>
      </c>
      <c r="K66" s="2"/>
      <c r="L66" s="2">
        <v>27</v>
      </c>
      <c r="M66" s="2">
        <v>27</v>
      </c>
      <c r="N66" s="2"/>
      <c r="O66" s="2"/>
      <c r="P66" s="2">
        <v>25</v>
      </c>
      <c r="Q66" s="2"/>
      <c r="R66" s="2">
        <v>28</v>
      </c>
      <c r="S66" s="2"/>
      <c r="T66" s="2">
        <v>25</v>
      </c>
      <c r="U66" s="2">
        <v>25</v>
      </c>
      <c r="V66" s="2"/>
      <c r="W66" s="2">
        <v>25</v>
      </c>
      <c r="X66" s="2">
        <v>30</v>
      </c>
      <c r="Y66" s="2">
        <v>25</v>
      </c>
      <c r="Z66" s="2">
        <v>17</v>
      </c>
      <c r="AA66" s="2"/>
      <c r="AB66" s="2"/>
      <c r="AC66" s="2">
        <v>115</v>
      </c>
      <c r="AD66" s="2">
        <v>23</v>
      </c>
      <c r="AF66" s="2">
        <v>40</v>
      </c>
      <c r="AG66" s="2">
        <v>21</v>
      </c>
      <c r="AJ66" s="2">
        <v>25</v>
      </c>
      <c r="AK66" s="2">
        <v>20</v>
      </c>
      <c r="AL66" s="2">
        <v>30</v>
      </c>
      <c r="AN66">
        <v>27</v>
      </c>
      <c r="AO66" s="2">
        <v>28</v>
      </c>
      <c r="AP66">
        <v>33</v>
      </c>
    </row>
    <row r="67" spans="1:42">
      <c r="A67" t="s">
        <v>66</v>
      </c>
      <c r="B67" s="2">
        <v>176.6</v>
      </c>
      <c r="C67" s="2">
        <v>165.8</v>
      </c>
      <c r="D67" s="2">
        <v>168.6</v>
      </c>
      <c r="E67" s="2">
        <v>176.2</v>
      </c>
      <c r="F67" s="2">
        <v>198.8</v>
      </c>
      <c r="G67" s="2">
        <v>157.19999999999999</v>
      </c>
      <c r="H67" s="2">
        <v>162.80000000000001</v>
      </c>
      <c r="I67" s="2"/>
      <c r="J67" s="2">
        <v>248.2</v>
      </c>
      <c r="K67" s="2"/>
      <c r="L67" s="2">
        <v>224.8</v>
      </c>
      <c r="M67" s="2">
        <v>177.2</v>
      </c>
      <c r="N67" s="2"/>
      <c r="O67" s="2"/>
      <c r="P67" s="2">
        <v>218.4</v>
      </c>
      <c r="Q67" s="2"/>
      <c r="R67" s="2">
        <v>170.4</v>
      </c>
      <c r="S67" s="2"/>
      <c r="T67" s="2">
        <v>162.6</v>
      </c>
      <c r="U67" s="2">
        <v>140.6</v>
      </c>
      <c r="V67" s="2">
        <v>179.8</v>
      </c>
      <c r="W67" s="2">
        <v>180.6</v>
      </c>
      <c r="X67" s="2">
        <v>202</v>
      </c>
      <c r="Y67" s="2">
        <v>190.4</v>
      </c>
      <c r="Z67" s="2">
        <v>199.8</v>
      </c>
      <c r="AA67" s="2"/>
      <c r="AB67" s="2"/>
      <c r="AC67" s="2">
        <v>172</v>
      </c>
      <c r="AD67" s="2">
        <v>164.8</v>
      </c>
      <c r="AI67">
        <v>179</v>
      </c>
      <c r="AJ67" s="2">
        <v>230.6</v>
      </c>
      <c r="AK67" s="2">
        <v>221</v>
      </c>
      <c r="AL67" s="2">
        <v>285</v>
      </c>
      <c r="AN67" s="16"/>
      <c r="AO67" s="2">
        <v>201.2</v>
      </c>
    </row>
    <row r="68" spans="1:42">
      <c r="A68" t="s">
        <v>67</v>
      </c>
      <c r="B68" s="2">
        <v>34.6</v>
      </c>
      <c r="C68" s="2">
        <v>44.4</v>
      </c>
      <c r="D68" s="2">
        <v>33.200000000000003</v>
      </c>
      <c r="E68" s="2">
        <v>33.4</v>
      </c>
      <c r="F68" s="2">
        <v>41.7</v>
      </c>
      <c r="G68" s="2">
        <v>39.4</v>
      </c>
      <c r="H68" s="2">
        <v>38</v>
      </c>
      <c r="I68" s="2"/>
      <c r="J68" s="2">
        <v>46.8</v>
      </c>
      <c r="K68" s="2"/>
      <c r="L68" s="2">
        <v>40.1</v>
      </c>
      <c r="M68" s="2">
        <v>37.6</v>
      </c>
      <c r="N68" s="2"/>
      <c r="O68" s="2"/>
      <c r="P68" s="2">
        <v>41.1</v>
      </c>
      <c r="Q68" s="2"/>
      <c r="R68" s="2">
        <v>38</v>
      </c>
      <c r="S68" s="2"/>
      <c r="T68" s="2">
        <v>40.5</v>
      </c>
      <c r="U68" s="2">
        <v>29.4</v>
      </c>
      <c r="V68" s="2">
        <v>41.1</v>
      </c>
      <c r="W68" s="2">
        <v>34.799999999999997</v>
      </c>
      <c r="X68" s="2">
        <v>48.7</v>
      </c>
      <c r="Y68" s="2">
        <v>34</v>
      </c>
      <c r="Z68" s="2">
        <v>37</v>
      </c>
      <c r="AA68" s="2"/>
      <c r="AB68" s="2"/>
      <c r="AC68" s="2">
        <v>46.1</v>
      </c>
      <c r="AD68" s="2">
        <v>36.1</v>
      </c>
      <c r="AI68">
        <v>35</v>
      </c>
      <c r="AJ68" s="2">
        <v>44.4</v>
      </c>
      <c r="AK68" s="2">
        <v>41.4</v>
      </c>
      <c r="AL68" s="2">
        <v>48.5</v>
      </c>
      <c r="AO68" s="2">
        <v>40</v>
      </c>
    </row>
    <row r="69" spans="1:42">
      <c r="A69" t="s">
        <v>68</v>
      </c>
      <c r="B69" s="2">
        <v>29.6</v>
      </c>
      <c r="C69" s="2">
        <v>31.9</v>
      </c>
      <c r="D69" s="2">
        <v>26</v>
      </c>
      <c r="E69" s="2">
        <v>30.7</v>
      </c>
      <c r="F69" s="2">
        <v>31.5</v>
      </c>
      <c r="G69" s="2">
        <v>27.8</v>
      </c>
      <c r="H69" s="2">
        <v>27.5</v>
      </c>
      <c r="I69" s="2"/>
      <c r="J69" s="2">
        <v>43.2</v>
      </c>
      <c r="K69" s="2"/>
      <c r="L69" s="2">
        <v>36.9</v>
      </c>
      <c r="M69" s="2">
        <v>32.4</v>
      </c>
      <c r="N69" s="2"/>
      <c r="O69" s="2"/>
      <c r="P69" s="2">
        <v>36.9</v>
      </c>
      <c r="Q69" s="2"/>
      <c r="R69" s="2">
        <v>30.2</v>
      </c>
      <c r="S69" s="2"/>
      <c r="T69" s="2">
        <v>28.5</v>
      </c>
      <c r="U69" s="2">
        <v>25.7</v>
      </c>
      <c r="V69" s="2">
        <v>34.299999999999997</v>
      </c>
      <c r="W69" s="2">
        <v>31.5</v>
      </c>
      <c r="X69" s="2">
        <v>40.1</v>
      </c>
      <c r="Y69" s="2">
        <v>31.7</v>
      </c>
      <c r="Z69" s="2">
        <v>35</v>
      </c>
      <c r="AA69" s="2"/>
      <c r="AB69" s="2"/>
      <c r="AC69" s="2">
        <v>30.9</v>
      </c>
      <c r="AD69" s="2">
        <v>26.3</v>
      </c>
      <c r="AI69">
        <v>31.7</v>
      </c>
      <c r="AJ69" s="2">
        <v>39.6</v>
      </c>
      <c r="AK69" s="2">
        <v>35.700000000000003</v>
      </c>
      <c r="AL69" s="2">
        <v>46</v>
      </c>
      <c r="AO69" s="2">
        <v>31.5</v>
      </c>
    </row>
    <row r="70" spans="1:42">
      <c r="A70" t="s">
        <v>69</v>
      </c>
      <c r="B70" s="2">
        <v>34</v>
      </c>
      <c r="C70" s="2">
        <v>41</v>
      </c>
      <c r="D70" s="2">
        <v>34</v>
      </c>
      <c r="E70" s="2">
        <v>40</v>
      </c>
      <c r="F70" s="2">
        <v>40.5</v>
      </c>
      <c r="G70" s="2">
        <v>35</v>
      </c>
      <c r="H70" s="2">
        <v>37</v>
      </c>
      <c r="I70" s="2"/>
      <c r="J70" s="2">
        <v>47.5</v>
      </c>
      <c r="K70" s="2"/>
      <c r="L70" s="2">
        <v>38.25</v>
      </c>
      <c r="M70" s="2">
        <v>35</v>
      </c>
      <c r="N70" s="2"/>
      <c r="O70" s="2"/>
      <c r="P70" s="2">
        <v>47</v>
      </c>
      <c r="Q70" s="2"/>
      <c r="R70" s="2">
        <v>35.5</v>
      </c>
      <c r="S70" s="2"/>
      <c r="T70" s="2">
        <v>40.25</v>
      </c>
      <c r="U70" s="2">
        <v>33.5</v>
      </c>
      <c r="V70" s="2">
        <v>42</v>
      </c>
      <c r="W70" s="2">
        <v>38.5</v>
      </c>
      <c r="X70" s="2">
        <v>41.75</v>
      </c>
      <c r="Y70" s="2">
        <v>36</v>
      </c>
      <c r="Z70" s="2">
        <v>36</v>
      </c>
      <c r="AA70" s="2"/>
      <c r="AB70" s="2"/>
      <c r="AC70" s="2">
        <v>40</v>
      </c>
      <c r="AD70" s="2">
        <v>36</v>
      </c>
      <c r="AI70">
        <v>34</v>
      </c>
      <c r="AJ70" s="2">
        <v>43.25</v>
      </c>
      <c r="AK70" s="2">
        <v>43</v>
      </c>
      <c r="AL70" s="2">
        <v>46.5</v>
      </c>
      <c r="AO70" s="2">
        <v>40</v>
      </c>
    </row>
    <row r="71" spans="1:42">
      <c r="A71" t="s">
        <v>70</v>
      </c>
      <c r="B71" s="2">
        <v>42.25</v>
      </c>
      <c r="C71" s="2">
        <v>45.5</v>
      </c>
      <c r="D71" s="2">
        <v>40.5</v>
      </c>
      <c r="E71" s="2">
        <v>42.25</v>
      </c>
      <c r="F71" s="2">
        <v>46.5</v>
      </c>
      <c r="G71" s="2">
        <v>43.5</v>
      </c>
      <c r="H71" s="2">
        <v>39.75</v>
      </c>
      <c r="I71" s="2"/>
      <c r="J71" s="2">
        <v>53.5</v>
      </c>
      <c r="K71" s="2"/>
      <c r="L71" s="2">
        <v>50</v>
      </c>
      <c r="M71" s="2">
        <v>44.5</v>
      </c>
      <c r="N71" s="2"/>
      <c r="O71" s="2"/>
      <c r="P71" s="2">
        <v>48</v>
      </c>
      <c r="Q71" s="2"/>
      <c r="R71" s="2">
        <v>44</v>
      </c>
      <c r="S71" s="2"/>
      <c r="T71" s="2">
        <v>44.75</v>
      </c>
      <c r="U71" s="2">
        <v>37.75</v>
      </c>
      <c r="V71" s="2">
        <v>43</v>
      </c>
      <c r="W71" s="2">
        <v>42</v>
      </c>
      <c r="X71" s="2">
        <v>48</v>
      </c>
      <c r="Y71" s="2">
        <v>44</v>
      </c>
      <c r="Z71" s="2">
        <v>47</v>
      </c>
      <c r="AA71" s="2"/>
      <c r="AB71" s="2"/>
      <c r="AC71" s="2">
        <v>47</v>
      </c>
      <c r="AD71" s="2">
        <v>42.5</v>
      </c>
      <c r="AI71">
        <v>47</v>
      </c>
      <c r="AJ71" s="2">
        <v>50</v>
      </c>
      <c r="AK71" s="2">
        <v>50</v>
      </c>
      <c r="AL71" s="2">
        <v>52.5</v>
      </c>
      <c r="AO71" s="2">
        <v>46.5</v>
      </c>
    </row>
    <row r="72" spans="1:42">
      <c r="A72" t="s">
        <v>71</v>
      </c>
      <c r="B72" s="2">
        <v>75</v>
      </c>
      <c r="C72" s="2">
        <v>90</v>
      </c>
      <c r="D72" s="2">
        <v>80</v>
      </c>
      <c r="E72" s="2">
        <v>70</v>
      </c>
      <c r="F72" s="2">
        <v>90</v>
      </c>
      <c r="G72" s="2">
        <v>90</v>
      </c>
      <c r="H72" s="2">
        <v>95</v>
      </c>
      <c r="I72" s="2"/>
      <c r="J72" s="2">
        <v>85</v>
      </c>
      <c r="K72" s="2"/>
      <c r="L72" s="2">
        <v>80</v>
      </c>
      <c r="M72" s="2">
        <v>80</v>
      </c>
      <c r="N72" s="2"/>
      <c r="O72" s="2"/>
      <c r="P72" s="2">
        <v>50</v>
      </c>
      <c r="Q72" s="2"/>
      <c r="R72" s="2">
        <v>75</v>
      </c>
      <c r="S72" s="2"/>
      <c r="T72" s="2">
        <v>60</v>
      </c>
      <c r="U72" s="2">
        <v>85</v>
      </c>
      <c r="V72" s="2">
        <v>100</v>
      </c>
      <c r="W72" s="2">
        <v>80</v>
      </c>
      <c r="X72" s="2">
        <v>90</v>
      </c>
      <c r="Y72" s="2">
        <v>85</v>
      </c>
      <c r="Z72" s="2">
        <v>50</v>
      </c>
      <c r="AA72" s="2"/>
      <c r="AB72" s="2"/>
      <c r="AC72" s="2">
        <v>100</v>
      </c>
      <c r="AD72" s="2">
        <v>70</v>
      </c>
      <c r="AI72">
        <v>80</v>
      </c>
      <c r="AJ72" s="2">
        <v>65</v>
      </c>
      <c r="AK72" s="2">
        <v>50</v>
      </c>
      <c r="AL72" s="2">
        <v>90</v>
      </c>
      <c r="AO72" s="2">
        <v>85</v>
      </c>
    </row>
    <row r="73" spans="1:42">
      <c r="A73" t="s">
        <v>72</v>
      </c>
      <c r="B73" s="2">
        <v>25</v>
      </c>
      <c r="C73" s="2">
        <v>30</v>
      </c>
      <c r="D73" s="2">
        <v>27</v>
      </c>
      <c r="E73" s="2">
        <v>23</v>
      </c>
      <c r="F73" s="2">
        <v>30</v>
      </c>
      <c r="G73" s="2">
        <v>30</v>
      </c>
      <c r="H73" s="2">
        <v>30</v>
      </c>
      <c r="I73" s="2"/>
      <c r="J73" s="2">
        <v>27</v>
      </c>
      <c r="K73" s="2"/>
      <c r="L73" s="2">
        <v>27</v>
      </c>
      <c r="M73" s="2">
        <v>27</v>
      </c>
      <c r="N73" s="2"/>
      <c r="O73" s="2"/>
      <c r="P73" s="2">
        <v>25</v>
      </c>
      <c r="Q73" s="2"/>
      <c r="R73" s="2">
        <v>28</v>
      </c>
      <c r="S73" s="2"/>
      <c r="T73" s="2">
        <v>25</v>
      </c>
      <c r="U73" s="2">
        <v>25</v>
      </c>
      <c r="V73" s="2">
        <v>33</v>
      </c>
      <c r="W73" s="2">
        <v>25</v>
      </c>
      <c r="X73" s="2">
        <v>30</v>
      </c>
      <c r="Y73" s="2">
        <v>25</v>
      </c>
      <c r="Z73" s="2">
        <v>17</v>
      </c>
      <c r="AA73" s="2"/>
      <c r="AB73" s="2"/>
      <c r="AC73" s="2">
        <v>30</v>
      </c>
      <c r="AD73" s="2">
        <v>23</v>
      </c>
      <c r="AI73">
        <v>27</v>
      </c>
      <c r="AJ73" s="2">
        <v>25</v>
      </c>
      <c r="AK73" s="2">
        <v>20</v>
      </c>
      <c r="AL73" s="2">
        <v>30</v>
      </c>
      <c r="AO73" s="2">
        <v>28</v>
      </c>
    </row>
    <row r="74" spans="1:42">
      <c r="A74" t="s">
        <v>73</v>
      </c>
      <c r="B74" s="2">
        <v>169.8</v>
      </c>
      <c r="C74" s="2">
        <v>165.4</v>
      </c>
      <c r="D74" s="2">
        <v>165.2</v>
      </c>
      <c r="E74" s="2">
        <v>176.2</v>
      </c>
      <c r="F74" s="2">
        <v>199.6</v>
      </c>
      <c r="G74" s="2">
        <v>158.6</v>
      </c>
      <c r="H74" s="2">
        <v>163.19999999999999</v>
      </c>
      <c r="I74" s="2"/>
      <c r="J74" s="2">
        <v>251</v>
      </c>
      <c r="K74" s="2"/>
      <c r="L74" s="2">
        <v>223.4</v>
      </c>
      <c r="M74" s="2">
        <v>179.2</v>
      </c>
      <c r="N74" s="2"/>
      <c r="O74" s="2"/>
      <c r="P74" s="2">
        <v>219.2</v>
      </c>
      <c r="Q74" s="2"/>
      <c r="R74" s="2">
        <v>169</v>
      </c>
      <c r="S74" s="2"/>
      <c r="T74" s="2">
        <v>160.19999999999999</v>
      </c>
      <c r="U74" s="2">
        <v>139.6</v>
      </c>
      <c r="V74" s="2">
        <v>180</v>
      </c>
      <c r="W74" s="2">
        <v>181</v>
      </c>
      <c r="X74" s="2">
        <v>202.4</v>
      </c>
      <c r="Y74" s="2">
        <v>194</v>
      </c>
      <c r="Z74" s="2">
        <v>201.4</v>
      </c>
      <c r="AA74" s="2"/>
      <c r="AB74" s="2"/>
      <c r="AC74" s="2">
        <v>173.4</v>
      </c>
      <c r="AD74" s="2">
        <v>166</v>
      </c>
      <c r="AF74">
        <v>192.8</v>
      </c>
      <c r="AG74">
        <v>164.4</v>
      </c>
      <c r="AI74">
        <v>179.6</v>
      </c>
      <c r="AJ74" s="2">
        <v>232.4</v>
      </c>
      <c r="AK74" s="2">
        <v>222.6</v>
      </c>
      <c r="AL74" s="2">
        <v>276.60000000000002</v>
      </c>
      <c r="AN74">
        <v>305.8</v>
      </c>
      <c r="AO74" s="2">
        <v>200.4</v>
      </c>
      <c r="AP74">
        <v>186.6</v>
      </c>
    </row>
    <row r="75" spans="1:42">
      <c r="A75" t="s">
        <v>74</v>
      </c>
      <c r="B75" s="2">
        <v>35.4</v>
      </c>
      <c r="C75" s="2">
        <v>43.9</v>
      </c>
      <c r="D75" s="2">
        <v>33.1</v>
      </c>
      <c r="E75" s="2">
        <v>32.9</v>
      </c>
      <c r="F75" s="2">
        <v>42.2</v>
      </c>
      <c r="G75" s="2">
        <v>39.1</v>
      </c>
      <c r="H75" s="2">
        <v>37.1</v>
      </c>
      <c r="I75" s="2"/>
      <c r="J75" s="2">
        <v>47.4</v>
      </c>
      <c r="K75" s="2"/>
      <c r="L75" s="2">
        <v>39.700000000000003</v>
      </c>
      <c r="M75" s="2">
        <v>37.9</v>
      </c>
      <c r="N75" s="2"/>
      <c r="O75" s="2"/>
      <c r="P75" s="2">
        <v>41.5</v>
      </c>
      <c r="Q75" s="2"/>
      <c r="R75" s="2">
        <v>38.799999999999997</v>
      </c>
      <c r="S75" s="2"/>
      <c r="T75" s="2">
        <v>39.799999999999997</v>
      </c>
      <c r="U75" s="2">
        <v>28.6</v>
      </c>
      <c r="V75" s="2">
        <v>40.6</v>
      </c>
      <c r="W75" s="2">
        <v>35.4</v>
      </c>
      <c r="X75" s="2">
        <v>47.5</v>
      </c>
      <c r="Y75" s="2">
        <v>35.1</v>
      </c>
      <c r="Z75" s="2">
        <v>37.1</v>
      </c>
      <c r="AA75" s="2"/>
      <c r="AB75" s="2"/>
      <c r="AC75" s="2">
        <v>47</v>
      </c>
      <c r="AD75" s="2">
        <v>35.799999999999997</v>
      </c>
      <c r="AF75">
        <v>44.3</v>
      </c>
      <c r="AG75">
        <v>33.4</v>
      </c>
      <c r="AI75">
        <v>40.799999999999997</v>
      </c>
      <c r="AJ75" s="2">
        <v>44.5</v>
      </c>
      <c r="AK75" s="2">
        <v>41.4</v>
      </c>
      <c r="AL75" s="2">
        <v>47.8</v>
      </c>
      <c r="AO75" s="2">
        <v>40.200000000000003</v>
      </c>
      <c r="AP75">
        <v>41.9</v>
      </c>
    </row>
    <row r="76" spans="1:42">
      <c r="A76" t="s">
        <v>75</v>
      </c>
      <c r="B76" s="2">
        <v>28.5</v>
      </c>
      <c r="C76" s="2">
        <v>31.8</v>
      </c>
      <c r="D76" s="2">
        <v>25.4</v>
      </c>
      <c r="E76" s="2">
        <v>30.7</v>
      </c>
      <c r="F76" s="2">
        <v>31.7</v>
      </c>
      <c r="G76" s="2">
        <v>28.1</v>
      </c>
      <c r="H76" s="2">
        <v>27.5</v>
      </c>
      <c r="I76" s="2"/>
      <c r="J76" s="2">
        <v>43.8</v>
      </c>
      <c r="K76" s="2"/>
      <c r="L76" s="2">
        <v>36.6</v>
      </c>
      <c r="M76" s="2">
        <v>32.700000000000003</v>
      </c>
      <c r="N76" s="2"/>
      <c r="O76" s="2"/>
      <c r="P76" s="2">
        <v>37</v>
      </c>
      <c r="Q76" s="2"/>
      <c r="R76" s="2">
        <v>30</v>
      </c>
      <c r="S76" s="2"/>
      <c r="T76" s="2">
        <v>28.1</v>
      </c>
      <c r="U76" s="2">
        <v>25.5</v>
      </c>
      <c r="V76" s="2">
        <v>34.299999999999997</v>
      </c>
      <c r="W76" s="2">
        <v>31.6</v>
      </c>
      <c r="X76" s="2">
        <v>40.299999999999997</v>
      </c>
      <c r="Y76" s="2">
        <v>32.299999999999997</v>
      </c>
      <c r="Z76" s="2">
        <v>35.4</v>
      </c>
      <c r="AA76" s="2"/>
      <c r="AB76" s="2"/>
      <c r="AC76" s="2">
        <v>31.1</v>
      </c>
      <c r="AD76" s="2">
        <v>26.6</v>
      </c>
      <c r="AF76">
        <v>35.9</v>
      </c>
      <c r="AG76">
        <v>27.8</v>
      </c>
      <c r="AI76">
        <v>31.8</v>
      </c>
      <c r="AJ76" s="2">
        <v>39</v>
      </c>
      <c r="AK76" s="2">
        <v>35.9</v>
      </c>
      <c r="AL76" s="2">
        <v>44.3</v>
      </c>
      <c r="AN76">
        <v>54.2</v>
      </c>
      <c r="AO76" s="2">
        <v>31.4</v>
      </c>
      <c r="AP76">
        <v>30.1</v>
      </c>
    </row>
    <row r="77" spans="1:42">
      <c r="A77" t="s">
        <v>76</v>
      </c>
      <c r="B77" s="2">
        <v>34</v>
      </c>
      <c r="C77" s="2">
        <v>40</v>
      </c>
      <c r="D77" s="2">
        <v>32.5</v>
      </c>
      <c r="E77" s="2">
        <v>37.5</v>
      </c>
      <c r="F77" s="2">
        <v>42.5</v>
      </c>
      <c r="G77" s="2">
        <v>34</v>
      </c>
      <c r="H77" s="2">
        <v>37</v>
      </c>
      <c r="I77" s="2"/>
      <c r="J77" s="2">
        <v>48</v>
      </c>
      <c r="K77" s="2"/>
      <c r="L77" s="2">
        <v>38.5</v>
      </c>
      <c r="M77" s="2">
        <v>36</v>
      </c>
      <c r="N77" s="2"/>
      <c r="O77" s="2"/>
      <c r="P77" s="2">
        <v>46.5</v>
      </c>
      <c r="Q77" s="2"/>
      <c r="R77" s="2">
        <v>35.5</v>
      </c>
      <c r="S77" s="2"/>
      <c r="T77" s="2">
        <v>39.75</v>
      </c>
      <c r="U77" s="2">
        <v>33.25</v>
      </c>
      <c r="V77" s="2">
        <v>42</v>
      </c>
      <c r="W77" s="2">
        <v>37</v>
      </c>
      <c r="X77" s="2">
        <v>42</v>
      </c>
      <c r="Y77" s="2">
        <v>38</v>
      </c>
      <c r="Z77" s="2">
        <v>37</v>
      </c>
      <c r="AA77" s="2"/>
      <c r="AB77" s="2"/>
      <c r="AC77" s="2">
        <v>40.5</v>
      </c>
      <c r="AD77" s="2">
        <v>35.5</v>
      </c>
      <c r="AF77">
        <v>43.75</v>
      </c>
      <c r="AG77">
        <v>32</v>
      </c>
      <c r="AI77">
        <v>33.5</v>
      </c>
      <c r="AJ77" s="2">
        <v>43.25</v>
      </c>
      <c r="AK77" s="2">
        <v>43.5</v>
      </c>
      <c r="AL77" s="2">
        <v>45.5</v>
      </c>
      <c r="AO77" s="2">
        <v>39.25</v>
      </c>
      <c r="AP77">
        <v>40</v>
      </c>
    </row>
    <row r="78" spans="1:42">
      <c r="A78" t="s">
        <v>77</v>
      </c>
      <c r="B78" s="2">
        <v>42</v>
      </c>
      <c r="C78" s="2">
        <v>45.5</v>
      </c>
      <c r="D78" s="2">
        <v>39</v>
      </c>
      <c r="E78" s="2">
        <v>42</v>
      </c>
      <c r="F78" s="2">
        <v>46.25</v>
      </c>
      <c r="G78" s="2">
        <v>43</v>
      </c>
      <c r="H78" s="2">
        <v>40</v>
      </c>
      <c r="I78" s="2"/>
      <c r="J78" s="2">
        <v>53.5</v>
      </c>
      <c r="K78" s="2"/>
      <c r="L78" s="2">
        <v>48</v>
      </c>
      <c r="M78" s="2">
        <v>45.5</v>
      </c>
      <c r="N78" s="2"/>
      <c r="O78" s="2"/>
      <c r="P78" s="2">
        <v>48</v>
      </c>
      <c r="Q78" s="2"/>
      <c r="R78" s="2">
        <v>44.25</v>
      </c>
      <c r="S78" s="2"/>
      <c r="T78" s="2">
        <v>44.25</v>
      </c>
      <c r="U78" s="2">
        <v>37.5</v>
      </c>
      <c r="V78" s="2">
        <v>43.5</v>
      </c>
      <c r="W78" s="2">
        <v>43</v>
      </c>
      <c r="X78" s="2">
        <v>48</v>
      </c>
      <c r="Y78" s="2">
        <v>44</v>
      </c>
      <c r="Z78" s="2">
        <v>49.5</v>
      </c>
      <c r="AA78" s="2"/>
      <c r="AB78" s="2"/>
      <c r="AC78" s="2">
        <v>47</v>
      </c>
      <c r="AD78" s="2">
        <v>42.5</v>
      </c>
      <c r="AF78">
        <v>46.25</v>
      </c>
      <c r="AG78">
        <v>41.75</v>
      </c>
      <c r="AI78">
        <v>46.5</v>
      </c>
      <c r="AJ78" s="2">
        <v>51</v>
      </c>
      <c r="AK78" s="2">
        <v>50</v>
      </c>
      <c r="AL78" s="2">
        <v>51.75</v>
      </c>
      <c r="AO78" s="2">
        <v>45.75</v>
      </c>
      <c r="AP78">
        <v>47.5</v>
      </c>
    </row>
    <row r="79" spans="1:42">
      <c r="A79" t="s">
        <v>78</v>
      </c>
      <c r="B79" s="2">
        <v>75</v>
      </c>
      <c r="C79" s="2">
        <v>90</v>
      </c>
      <c r="D79" s="2">
        <v>80</v>
      </c>
      <c r="E79" s="2">
        <v>70</v>
      </c>
      <c r="F79" s="2">
        <v>90</v>
      </c>
      <c r="G79" s="2">
        <v>90</v>
      </c>
      <c r="H79" s="2">
        <v>95</v>
      </c>
      <c r="I79" s="2"/>
      <c r="J79" s="2">
        <v>85</v>
      </c>
      <c r="K79" s="2"/>
      <c r="L79" s="2">
        <v>80</v>
      </c>
      <c r="M79" s="2">
        <v>80</v>
      </c>
      <c r="N79" s="2"/>
      <c r="O79" s="2"/>
      <c r="P79" s="2">
        <v>50</v>
      </c>
      <c r="Q79" s="2"/>
      <c r="R79" s="2">
        <v>75</v>
      </c>
      <c r="S79" s="2"/>
      <c r="T79" s="2">
        <v>60</v>
      </c>
      <c r="U79" s="2">
        <v>85</v>
      </c>
      <c r="V79" s="2">
        <v>100</v>
      </c>
      <c r="W79" s="2">
        <v>80</v>
      </c>
      <c r="X79" s="2">
        <v>90</v>
      </c>
      <c r="Y79" s="2">
        <v>85</v>
      </c>
      <c r="Z79" s="2">
        <v>50</v>
      </c>
      <c r="AA79" s="2"/>
      <c r="AB79" s="2"/>
      <c r="AC79" s="2">
        <v>100</v>
      </c>
      <c r="AD79" s="2">
        <v>70</v>
      </c>
      <c r="AF79">
        <v>70</v>
      </c>
      <c r="AG79">
        <v>75</v>
      </c>
      <c r="AI79">
        <v>80</v>
      </c>
      <c r="AJ79" s="2">
        <v>65</v>
      </c>
      <c r="AK79" s="2">
        <v>50</v>
      </c>
      <c r="AL79" s="2">
        <v>90</v>
      </c>
      <c r="AN79">
        <v>70</v>
      </c>
      <c r="AO79" s="2">
        <v>85</v>
      </c>
      <c r="AP79">
        <v>100</v>
      </c>
    </row>
    <row r="80" spans="1:42">
      <c r="A80" t="s">
        <v>79</v>
      </c>
      <c r="B80" s="2">
        <v>25</v>
      </c>
      <c r="C80" s="2">
        <v>30</v>
      </c>
      <c r="D80" s="2">
        <v>27</v>
      </c>
      <c r="E80" s="2">
        <v>23</v>
      </c>
      <c r="F80" s="2">
        <v>30</v>
      </c>
      <c r="G80" s="2">
        <v>30</v>
      </c>
      <c r="H80" s="2">
        <v>30</v>
      </c>
      <c r="I80" s="2"/>
      <c r="J80" s="2">
        <v>27</v>
      </c>
      <c r="K80" s="2"/>
      <c r="L80" s="2">
        <v>27</v>
      </c>
      <c r="M80" s="2">
        <v>27</v>
      </c>
      <c r="N80" s="2"/>
      <c r="O80" s="2"/>
      <c r="P80" s="2">
        <v>25</v>
      </c>
      <c r="Q80" s="2"/>
      <c r="R80" s="2">
        <v>28</v>
      </c>
      <c r="S80" s="2"/>
      <c r="T80" s="2">
        <v>25</v>
      </c>
      <c r="U80" s="2">
        <v>25</v>
      </c>
      <c r="V80" s="2">
        <v>33</v>
      </c>
      <c r="W80" s="2">
        <v>25</v>
      </c>
      <c r="X80" s="2">
        <v>30</v>
      </c>
      <c r="Y80" s="2">
        <v>25</v>
      </c>
      <c r="Z80" s="2">
        <v>17</v>
      </c>
      <c r="AA80" s="2"/>
      <c r="AB80" s="2"/>
      <c r="AC80" s="2">
        <v>30</v>
      </c>
      <c r="AD80" s="2">
        <v>25</v>
      </c>
      <c r="AF80">
        <v>40</v>
      </c>
      <c r="AG80">
        <v>21</v>
      </c>
      <c r="AI80">
        <v>27</v>
      </c>
      <c r="AJ80" s="2">
        <v>25</v>
      </c>
      <c r="AK80" s="2">
        <v>20</v>
      </c>
      <c r="AL80" s="2">
        <v>30</v>
      </c>
      <c r="AN80">
        <v>27</v>
      </c>
      <c r="AO80" s="2">
        <v>28</v>
      </c>
      <c r="AP80">
        <v>33</v>
      </c>
    </row>
    <row r="81" spans="1:52">
      <c r="A81" t="s">
        <v>80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52">
      <c r="A82" t="s">
        <v>81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52">
      <c r="A83" t="s">
        <v>82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52">
      <c r="A84" t="s">
        <v>83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52">
      <c r="A85" t="s">
        <v>84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52">
      <c r="A86" t="s">
        <v>85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52">
      <c r="A87" t="s">
        <v>86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5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J88" s="2">
        <f>AJ11-AJ4</f>
        <v>-231.8</v>
      </c>
      <c r="AQ88" s="12" t="s">
        <v>133</v>
      </c>
      <c r="AR88" s="1" t="s">
        <v>134</v>
      </c>
      <c r="AS88" s="1" t="s">
        <v>143</v>
      </c>
      <c r="AT88" s="1"/>
      <c r="AU88" s="1" t="s">
        <v>141</v>
      </c>
      <c r="AV88" s="1" t="s">
        <v>142</v>
      </c>
      <c r="AW88" s="1"/>
      <c r="AX88" s="1" t="s">
        <v>141</v>
      </c>
      <c r="AY88" s="1" t="s">
        <v>142</v>
      </c>
      <c r="AZ88" s="1"/>
    </row>
    <row r="89" spans="1:52">
      <c r="A89" t="s">
        <v>127</v>
      </c>
      <c r="B89" s="2">
        <f t="shared" ref="B89:AI89" si="0">B11-B4</f>
        <v>1.8000000000000114</v>
      </c>
      <c r="C89" s="2">
        <f t="shared" si="0"/>
        <v>-0.79999999999998295</v>
      </c>
      <c r="D89" s="2">
        <f t="shared" si="0"/>
        <v>-3.4000000000000057</v>
      </c>
      <c r="E89" s="2">
        <f t="shared" si="0"/>
        <v>0.20000000000001705</v>
      </c>
      <c r="F89" s="2">
        <f t="shared" si="0"/>
        <v>-2.8000000000000114</v>
      </c>
      <c r="G89" s="2">
        <f t="shared" si="0"/>
        <v>-3.2000000000000171</v>
      </c>
      <c r="H89" s="2">
        <f t="shared" si="0"/>
        <v>-2.2000000000000171</v>
      </c>
      <c r="I89" s="2">
        <f t="shared" si="0"/>
        <v>-1</v>
      </c>
      <c r="J89" s="2">
        <f t="shared" si="0"/>
        <v>1.1999999999999886</v>
      </c>
      <c r="K89" s="2">
        <f t="shared" si="0"/>
        <v>-4.5999999999999943</v>
      </c>
      <c r="L89" s="2">
        <f t="shared" si="0"/>
        <v>2.3999999999999773</v>
      </c>
      <c r="M89" s="2">
        <f t="shared" si="0"/>
        <v>-2</v>
      </c>
      <c r="N89" s="2">
        <f t="shared" si="0"/>
        <v>-1</v>
      </c>
      <c r="O89" s="2">
        <f t="shared" si="0"/>
        <v>-2</v>
      </c>
      <c r="P89" s="2">
        <f t="shared" si="0"/>
        <v>-0.80000000000001137</v>
      </c>
      <c r="Q89" s="2">
        <f t="shared" si="0"/>
        <v>3</v>
      </c>
      <c r="R89" s="2">
        <f t="shared" si="0"/>
        <v>0</v>
      </c>
      <c r="S89" s="2">
        <f t="shared" si="0"/>
        <v>-5.4000000000000057</v>
      </c>
      <c r="T89" s="2">
        <f t="shared" si="0"/>
        <v>-1.3999999999999773</v>
      </c>
      <c r="U89" s="2">
        <f t="shared" si="0"/>
        <v>-0.79999999999998295</v>
      </c>
      <c r="V89" s="2">
        <f t="shared" si="0"/>
        <v>-0.80000000000001137</v>
      </c>
      <c r="W89" s="2">
        <f t="shared" si="0"/>
        <v>-2</v>
      </c>
      <c r="X89" s="2">
        <f t="shared" si="0"/>
        <v>-0.19999999999998863</v>
      </c>
      <c r="Y89" s="2">
        <f t="shared" si="0"/>
        <v>3.5999999999999943</v>
      </c>
      <c r="Z89" s="2">
        <f t="shared" si="0"/>
        <v>-1</v>
      </c>
      <c r="AA89" s="2">
        <f t="shared" si="0"/>
        <v>-2</v>
      </c>
      <c r="AB89" s="2">
        <f t="shared" si="0"/>
        <v>1.4000000000000057</v>
      </c>
      <c r="AC89" s="2">
        <f t="shared" si="0"/>
        <v>-3</v>
      </c>
      <c r="AD89" s="2">
        <f t="shared" si="0"/>
        <v>0.80000000000001137</v>
      </c>
      <c r="AE89" s="2">
        <f t="shared" si="0"/>
        <v>0</v>
      </c>
      <c r="AF89" s="2">
        <f t="shared" si="0"/>
        <v>0.19999999999998863</v>
      </c>
      <c r="AG89" s="2">
        <f t="shared" si="0"/>
        <v>-3.5999999999999943</v>
      </c>
      <c r="AH89" s="2">
        <f t="shared" si="0"/>
        <v>-1.5999999999999943</v>
      </c>
      <c r="AI89" s="2">
        <f t="shared" si="0"/>
        <v>1</v>
      </c>
      <c r="AJ89" s="2"/>
      <c r="AK89" s="2">
        <f>AK11-AK4</f>
        <v>-1.4000000000000057</v>
      </c>
      <c r="AL89" s="2">
        <f>AL11-AL4</f>
        <v>-9.5999999999999659</v>
      </c>
      <c r="AM89" s="2">
        <f>AM11-AM4</f>
        <v>0.20000000000001705</v>
      </c>
      <c r="AN89" s="2">
        <f>AN11-AN4</f>
        <v>-5.1999999999999886</v>
      </c>
      <c r="AO89" s="2">
        <f>AO11-AO4</f>
        <v>0</v>
      </c>
      <c r="AQ89" s="11">
        <f>SUMIF(B2:AP2,"0",B89:AP89)</f>
        <v>-19.19999999999996</v>
      </c>
      <c r="AR89" s="2">
        <f>SUMIF(C2:AQ2,"1",C89:AQ89)</f>
        <v>-28.599999999999994</v>
      </c>
      <c r="AS89">
        <f>COUNTA(B89:AP89)</f>
        <v>39</v>
      </c>
      <c r="AT89" t="s">
        <v>136</v>
      </c>
      <c r="AU89" s="2">
        <f>AQ89/AR2</f>
        <v>-0.87272727272727091</v>
      </c>
      <c r="AV89" s="2">
        <f>AR89/AS2</f>
        <v>-1.5052631578947366</v>
      </c>
      <c r="AW89" t="s">
        <v>136</v>
      </c>
      <c r="AX89" s="10">
        <v>-0.91363636363636214</v>
      </c>
      <c r="AY89">
        <v>-1.5052631578947366</v>
      </c>
    </row>
    <row r="90" spans="1:52">
      <c r="A90" t="s">
        <v>129</v>
      </c>
      <c r="B90" s="2">
        <f t="shared" ref="B90:AI90" si="1">B18-B11</f>
        <v>-3.8000000000000114</v>
      </c>
      <c r="C90" s="2">
        <f t="shared" si="1"/>
        <v>1.4000000000000057</v>
      </c>
      <c r="D90" s="2">
        <f t="shared" si="1"/>
        <v>-0.59999999999999432</v>
      </c>
      <c r="E90" s="2">
        <f t="shared" si="1"/>
        <v>-3.6000000000000227</v>
      </c>
      <c r="F90" s="2">
        <f t="shared" si="1"/>
        <v>-0.59999999999999432</v>
      </c>
      <c r="G90" s="2">
        <f t="shared" si="1"/>
        <v>-0.59999999999999432</v>
      </c>
      <c r="H90" s="2">
        <f t="shared" si="1"/>
        <v>-166.2</v>
      </c>
      <c r="I90" s="2">
        <f t="shared" si="1"/>
        <v>-3</v>
      </c>
      <c r="J90" s="2">
        <f t="shared" si="1"/>
        <v>0</v>
      </c>
      <c r="K90" s="2">
        <f t="shared" si="1"/>
        <v>-1.2000000000000171</v>
      </c>
      <c r="L90" s="2">
        <f t="shared" si="1"/>
        <v>-3.1999999999999886</v>
      </c>
      <c r="M90" s="2">
        <f t="shared" si="1"/>
        <v>-2.4000000000000057</v>
      </c>
      <c r="N90" s="2">
        <f t="shared" si="1"/>
        <v>-1.7999999999999829</v>
      </c>
      <c r="O90" s="2">
        <f t="shared" si="1"/>
        <v>-2.8000000000000114</v>
      </c>
      <c r="P90" s="2">
        <f t="shared" si="1"/>
        <v>0.40000000000000568</v>
      </c>
      <c r="Q90" s="2">
        <f t="shared" si="1"/>
        <v>-3</v>
      </c>
      <c r="R90" s="2">
        <f t="shared" si="1"/>
        <v>0</v>
      </c>
      <c r="S90" s="2">
        <f t="shared" si="1"/>
        <v>-4.5999999999999943</v>
      </c>
      <c r="T90" s="2">
        <f t="shared" si="1"/>
        <v>-1</v>
      </c>
      <c r="U90" s="2">
        <f t="shared" si="1"/>
        <v>-0.80000000000001137</v>
      </c>
      <c r="V90" s="2">
        <f t="shared" si="1"/>
        <v>0.40000000000000568</v>
      </c>
      <c r="W90" s="2">
        <f t="shared" si="1"/>
        <v>-0.40000000000000568</v>
      </c>
      <c r="X90" s="2">
        <f t="shared" si="1"/>
        <v>0</v>
      </c>
      <c r="Y90" s="2">
        <f t="shared" si="1"/>
        <v>-0.40000000000000568</v>
      </c>
      <c r="Z90" s="2">
        <f t="shared" si="1"/>
        <v>-1.8000000000000114</v>
      </c>
      <c r="AA90" s="2">
        <f t="shared" si="1"/>
        <v>1.8000000000000114</v>
      </c>
      <c r="AB90" s="2">
        <f t="shared" si="1"/>
        <v>-0.59999999999999432</v>
      </c>
      <c r="AC90" s="2">
        <f t="shared" si="1"/>
        <v>0</v>
      </c>
      <c r="AD90" s="2">
        <f t="shared" si="1"/>
        <v>0.19999999999998863</v>
      </c>
      <c r="AE90" s="2">
        <f t="shared" si="1"/>
        <v>1</v>
      </c>
      <c r="AF90" s="2">
        <f t="shared" si="1"/>
        <v>0.60000000000002274</v>
      </c>
      <c r="AG90" s="2">
        <f t="shared" si="1"/>
        <v>0.19999999999998863</v>
      </c>
      <c r="AH90" s="2">
        <f t="shared" si="1"/>
        <v>0.20000000000001705</v>
      </c>
      <c r="AI90" s="2">
        <f t="shared" si="1"/>
        <v>-1.4000000000000057</v>
      </c>
      <c r="AJ90" s="2">
        <f>AJ25-AJ18</f>
        <v>2.6000000000000227</v>
      </c>
      <c r="AK90" s="2">
        <f>AK18-AK11</f>
        <v>0.19999999999998863</v>
      </c>
      <c r="AL90" s="2">
        <f>AL18-AL11</f>
        <v>-0.19999999999998863</v>
      </c>
      <c r="AM90" s="2">
        <f>AM18-AM11</f>
        <v>1.1999999999999886</v>
      </c>
      <c r="AN90" s="2">
        <f>AN18-AN11</f>
        <v>3.1999999999999886</v>
      </c>
      <c r="AO90" s="2">
        <f>AO18-AO11</f>
        <v>-1.7999999999999829</v>
      </c>
      <c r="AP90" s="2">
        <f>AP11-AP4</f>
        <v>-0.59999999999999432</v>
      </c>
      <c r="AQ90" s="11">
        <f>SUMIF(B2:AP2,"0",B90:AP90)</f>
        <v>-173.1999999999999</v>
      </c>
      <c r="AR90">
        <f>SUMIF(C2:AQ2,"1",C90:AQ90)</f>
        <v>-16.000000000000057</v>
      </c>
      <c r="AS90">
        <f t="shared" ref="AS90:AS93" si="2">COUNTA(B90:AP90)</f>
        <v>41</v>
      </c>
      <c r="AT90" t="s">
        <v>135</v>
      </c>
      <c r="AU90" s="2">
        <f>AQ90/AR2</f>
        <v>-7.8727272727272686</v>
      </c>
      <c r="AV90" s="2">
        <f>AR90/AS2</f>
        <v>-0.84210526315789769</v>
      </c>
      <c r="AW90" t="s">
        <v>135</v>
      </c>
      <c r="AX90" s="2">
        <f>SUM(AU89:AU90)</f>
        <v>-8.7454545454545389</v>
      </c>
      <c r="AY90" s="2">
        <f>SUM(AV89:AV90)</f>
        <v>-2.3473684210526344</v>
      </c>
    </row>
    <row r="91" spans="1:52">
      <c r="A91" t="s">
        <v>130</v>
      </c>
      <c r="B91" s="2">
        <f t="shared" ref="B91:Z91" si="3">B25-B18</f>
        <v>0.60000000000002274</v>
      </c>
      <c r="C91" s="2">
        <f t="shared" si="3"/>
        <v>-0.40000000000000568</v>
      </c>
      <c r="D91" s="2">
        <f t="shared" si="3"/>
        <v>0.59999999999999432</v>
      </c>
      <c r="E91" s="2">
        <f t="shared" si="3"/>
        <v>0.40000000000000568</v>
      </c>
      <c r="F91" s="2">
        <f t="shared" si="3"/>
        <v>1</v>
      </c>
      <c r="G91" s="2">
        <f t="shared" si="3"/>
        <v>1.5999999999999943</v>
      </c>
      <c r="H91" s="2">
        <f t="shared" si="3"/>
        <v>166.8</v>
      </c>
      <c r="I91" s="2">
        <f t="shared" si="3"/>
        <v>1.8000000000000114</v>
      </c>
      <c r="J91" s="2">
        <f t="shared" si="3"/>
        <v>0.60000000000002274</v>
      </c>
      <c r="K91" s="2">
        <f t="shared" si="3"/>
        <v>-184.2</v>
      </c>
      <c r="L91" s="2">
        <f t="shared" si="3"/>
        <v>2.1999999999999886</v>
      </c>
      <c r="M91" s="2">
        <f t="shared" si="3"/>
        <v>2</v>
      </c>
      <c r="N91" s="2">
        <f t="shared" si="3"/>
        <v>1.1999999999999886</v>
      </c>
      <c r="O91" s="2">
        <f t="shared" si="3"/>
        <v>-1.1999999999999886</v>
      </c>
      <c r="P91" s="2">
        <f t="shared" si="3"/>
        <v>1.5999999999999943</v>
      </c>
      <c r="Q91" s="2">
        <f t="shared" si="3"/>
        <v>-2</v>
      </c>
      <c r="R91" s="2">
        <f t="shared" si="3"/>
        <v>-0.40000000000000568</v>
      </c>
      <c r="S91" s="2">
        <f t="shared" si="3"/>
        <v>1</v>
      </c>
      <c r="T91" s="2">
        <f t="shared" si="3"/>
        <v>-0.20000000000001705</v>
      </c>
      <c r="U91" s="2">
        <f t="shared" si="3"/>
        <v>-0.19999999999998863</v>
      </c>
      <c r="V91" s="2">
        <f t="shared" si="3"/>
        <v>-1</v>
      </c>
      <c r="W91" s="2">
        <f t="shared" si="3"/>
        <v>-0.20000000000001705</v>
      </c>
      <c r="X91" s="2">
        <f t="shared" si="3"/>
        <v>3.7999999999999829</v>
      </c>
      <c r="Y91" s="2">
        <f t="shared" si="3"/>
        <v>-0.59999999999999432</v>
      </c>
      <c r="Z91" s="2">
        <f t="shared" si="3"/>
        <v>0.80000000000001137</v>
      </c>
      <c r="AA91" s="2"/>
      <c r="AB91" s="2">
        <f t="shared" ref="AB91:AI91" si="4">AB25-AB18</f>
        <v>-0.59999999999999432</v>
      </c>
      <c r="AC91" s="2">
        <f t="shared" si="4"/>
        <v>0.40000000000000568</v>
      </c>
      <c r="AD91" s="2">
        <f t="shared" si="4"/>
        <v>0.40000000000000568</v>
      </c>
      <c r="AE91" s="2">
        <f t="shared" si="4"/>
        <v>-0.79999999999998295</v>
      </c>
      <c r="AF91" s="2">
        <f t="shared" si="4"/>
        <v>-2</v>
      </c>
      <c r="AG91" s="2">
        <f t="shared" si="4"/>
        <v>1</v>
      </c>
      <c r="AH91" s="2">
        <f t="shared" si="4"/>
        <v>0.59999999999999432</v>
      </c>
      <c r="AI91" s="2">
        <f t="shared" si="4"/>
        <v>-0.80000000000001137</v>
      </c>
      <c r="AJ91" s="2">
        <f>AJ32-AJ25</f>
        <v>-0.40000000000000568</v>
      </c>
      <c r="AK91" s="2">
        <f>AK25-AK18</f>
        <v>-0.19999999999998863</v>
      </c>
      <c r="AL91" s="2">
        <f>AL25-AL18</f>
        <v>-2.4000000000000341</v>
      </c>
      <c r="AM91" s="2">
        <f>AM25-AM18</f>
        <v>-1</v>
      </c>
      <c r="AN91" s="2"/>
      <c r="AO91" s="2">
        <f>AO25-AO18</f>
        <v>0.39999999999997726</v>
      </c>
      <c r="AP91" s="2">
        <f>AP18-AP11</f>
        <v>2.7999999999999829</v>
      </c>
      <c r="AQ91" s="11">
        <f>SUMIF(B2:AP2,"0",B91:AP91)</f>
        <v>171.99999999999991</v>
      </c>
      <c r="AR91">
        <f>SUMIF(C2:AQ2,"1",C91:AQ91)</f>
        <v>-179.59999999999997</v>
      </c>
      <c r="AS91">
        <f t="shared" si="2"/>
        <v>39</v>
      </c>
      <c r="AT91" t="s">
        <v>137</v>
      </c>
      <c r="AU91" s="2">
        <f>AQ91/AR2</f>
        <v>7.8181818181818139</v>
      </c>
      <c r="AV91" s="2">
        <f>AR91/AS2</f>
        <v>-9.4526315789473667</v>
      </c>
      <c r="AW91" t="s">
        <v>137</v>
      </c>
      <c r="AX91" s="2">
        <f>SUM(AU89:AU91)</f>
        <v>-0.92727272727272503</v>
      </c>
      <c r="AY91" s="2">
        <f>SUM(AV89:AV91)</f>
        <v>-11.8</v>
      </c>
    </row>
    <row r="92" spans="1:52">
      <c r="A92" t="s">
        <v>131</v>
      </c>
      <c r="B92" s="2">
        <f t="shared" ref="B92:O92" si="5">B32-B25</f>
        <v>-2.2000000000000171</v>
      </c>
      <c r="C92" s="2">
        <f t="shared" si="5"/>
        <v>0</v>
      </c>
      <c r="D92" s="2">
        <f t="shared" si="5"/>
        <v>-2.7999999999999829</v>
      </c>
      <c r="E92" s="2">
        <f t="shared" si="5"/>
        <v>-3.4000000000000057</v>
      </c>
      <c r="F92" s="2">
        <f t="shared" si="5"/>
        <v>0.59999999999999432</v>
      </c>
      <c r="G92" s="2">
        <f t="shared" si="5"/>
        <v>0.40000000000000568</v>
      </c>
      <c r="H92" s="2">
        <f t="shared" si="5"/>
        <v>2.3999999999999773</v>
      </c>
      <c r="I92" s="2">
        <f t="shared" si="5"/>
        <v>-0.60000000000002274</v>
      </c>
      <c r="J92" s="2">
        <f t="shared" si="5"/>
        <v>-0.40000000000000568</v>
      </c>
      <c r="K92" s="2">
        <f t="shared" si="5"/>
        <v>189.2</v>
      </c>
      <c r="L92" s="2">
        <f t="shared" si="5"/>
        <v>-2</v>
      </c>
      <c r="M92" s="2">
        <f t="shared" si="5"/>
        <v>-1</v>
      </c>
      <c r="N92" s="2">
        <f t="shared" si="5"/>
        <v>-0.19999999999998863</v>
      </c>
      <c r="O92" s="2">
        <f t="shared" si="5"/>
        <v>-3.8000000000000114</v>
      </c>
      <c r="P92" s="2"/>
      <c r="Q92" s="2">
        <f>Q32-Q25</f>
        <v>-219.2</v>
      </c>
      <c r="R92" s="2"/>
      <c r="S92" s="2">
        <f t="shared" ref="S92:Z92" si="6">S32-S25</f>
        <v>1</v>
      </c>
      <c r="T92" s="2">
        <f t="shared" si="6"/>
        <v>-0.19999999999998863</v>
      </c>
      <c r="U92" s="2">
        <f t="shared" si="6"/>
        <v>1.5999999999999943</v>
      </c>
      <c r="V92" s="2">
        <f t="shared" si="6"/>
        <v>0.80000000000001137</v>
      </c>
      <c r="W92" s="2">
        <f t="shared" si="6"/>
        <v>0.20000000000001705</v>
      </c>
      <c r="X92" s="2">
        <f t="shared" si="6"/>
        <v>-2</v>
      </c>
      <c r="Y92" s="2">
        <f t="shared" si="6"/>
        <v>0</v>
      </c>
      <c r="Z92" s="2">
        <f t="shared" si="6"/>
        <v>1.7999999999999829</v>
      </c>
      <c r="AA92" s="2"/>
      <c r="AB92" s="2">
        <f t="shared" ref="AB92:AI92" si="7">AB32-AB25</f>
        <v>1.4000000000000057</v>
      </c>
      <c r="AC92" s="2">
        <f t="shared" si="7"/>
        <v>-1</v>
      </c>
      <c r="AD92" s="2">
        <f t="shared" si="7"/>
        <v>-0.19999999999998863</v>
      </c>
      <c r="AE92" s="2">
        <f t="shared" si="7"/>
        <v>1.5999999999999943</v>
      </c>
      <c r="AF92" s="2">
        <f t="shared" si="7"/>
        <v>1.3999999999999773</v>
      </c>
      <c r="AG92" s="2">
        <f t="shared" si="7"/>
        <v>-1.5999999999999943</v>
      </c>
      <c r="AH92" s="2">
        <f t="shared" si="7"/>
        <v>0.59999999999999432</v>
      </c>
      <c r="AI92" s="2">
        <f t="shared" si="7"/>
        <v>2.2000000000000171</v>
      </c>
      <c r="AJ92" s="2">
        <f>AJ39-AJ32</f>
        <v>0.59999999999999432</v>
      </c>
      <c r="AK92" s="2">
        <f>AK32-AK25</f>
        <v>-2.8000000000000114</v>
      </c>
      <c r="AL92" s="2">
        <f>AL32-AL25</f>
        <v>-0.59999999999996589</v>
      </c>
      <c r="AM92" s="2">
        <f>AM32-AM25</f>
        <v>0.59999999999999432</v>
      </c>
      <c r="AN92" s="2"/>
      <c r="AO92" s="2">
        <f>AO32-AO25</f>
        <v>-1.1999999999999886</v>
      </c>
      <c r="AP92" s="2">
        <f>AP25-AP18</f>
        <v>-0.69999999999998863</v>
      </c>
      <c r="AQ92" s="11">
        <f>SUMIF(B2:AP2,"0",B92:AP92)</f>
        <v>-0.29999999999995453</v>
      </c>
      <c r="AR92">
        <f>SUMIF(C2:AQ2,"1",C92:AQ92)</f>
        <v>-37.000000000000028</v>
      </c>
      <c r="AS92">
        <f t="shared" si="2"/>
        <v>37</v>
      </c>
      <c r="AT92" t="s">
        <v>138</v>
      </c>
      <c r="AU92" s="2">
        <f>AQ92/AR2</f>
        <v>-1.363636363636157E-2</v>
      </c>
      <c r="AV92" s="2">
        <f>AR92/AS2</f>
        <v>-1.947368421052633</v>
      </c>
      <c r="AW92" t="s">
        <v>138</v>
      </c>
      <c r="AX92" s="2">
        <f>SUM(AU89:AU92)</f>
        <v>-0.94090909090908659</v>
      </c>
      <c r="AY92" s="2">
        <f>SUM(AV89:AV92)</f>
        <v>-13.747368421052634</v>
      </c>
    </row>
    <row r="93" spans="1:52">
      <c r="A93" t="s">
        <v>132</v>
      </c>
      <c r="B93" s="2">
        <f t="shared" ref="B93:J93" si="8">B39-B32</f>
        <v>-2.1999999999999886</v>
      </c>
      <c r="C93" s="2">
        <f t="shared" si="8"/>
        <v>1.4000000000000057</v>
      </c>
      <c r="D93" s="2">
        <f t="shared" si="8"/>
        <v>3</v>
      </c>
      <c r="E93" s="2">
        <f t="shared" si="8"/>
        <v>0.20000000000001705</v>
      </c>
      <c r="F93" s="2">
        <f t="shared" si="8"/>
        <v>-0.39999999999997726</v>
      </c>
      <c r="G93" s="2">
        <f t="shared" si="8"/>
        <v>-1.1999999999999886</v>
      </c>
      <c r="H93" s="2">
        <f t="shared" si="8"/>
        <v>-2</v>
      </c>
      <c r="I93" s="2">
        <f t="shared" si="8"/>
        <v>-0.59999999999996589</v>
      </c>
      <c r="J93" s="2">
        <f t="shared" si="8"/>
        <v>0.79999999999998295</v>
      </c>
      <c r="K93" s="2"/>
      <c r="L93" s="2">
        <f>L39-L32</f>
        <v>0.40000000000000568</v>
      </c>
      <c r="M93" s="2"/>
      <c r="N93" s="2">
        <f>N39-N32</f>
        <v>0.19999999999998863</v>
      </c>
      <c r="O93" s="2">
        <f>O39-O32</f>
        <v>0.20000000000001705</v>
      </c>
      <c r="P93" s="2"/>
      <c r="Q93" s="2">
        <f>Q39-Q32</f>
        <v>222</v>
      </c>
      <c r="R93" s="2"/>
      <c r="S93" s="2">
        <f t="shared" ref="S93:Z93" si="9">S39-S32</f>
        <v>0.80000000000001137</v>
      </c>
      <c r="T93" s="2">
        <f t="shared" si="9"/>
        <v>-0.20000000000001705</v>
      </c>
      <c r="U93" s="2">
        <f t="shared" si="9"/>
        <v>-1.8000000000000114</v>
      </c>
      <c r="V93" s="2">
        <f t="shared" si="9"/>
        <v>0.79999999999998295</v>
      </c>
      <c r="W93" s="2">
        <f t="shared" si="9"/>
        <v>0.19999999999998863</v>
      </c>
      <c r="X93" s="2">
        <f t="shared" si="9"/>
        <v>0.40000000000000568</v>
      </c>
      <c r="Y93" s="2">
        <f t="shared" si="9"/>
        <v>-1.8000000000000114</v>
      </c>
      <c r="Z93" s="2">
        <f t="shared" si="9"/>
        <v>-2.3999999999999773</v>
      </c>
      <c r="AA93" s="2"/>
      <c r="AB93" s="2">
        <f>AB39-AB32</f>
        <v>-1</v>
      </c>
      <c r="AC93" s="2">
        <f>AC39-AC32</f>
        <v>-0.40000000000000568</v>
      </c>
      <c r="AD93" s="2">
        <f>AD39-AD32</f>
        <v>-0.40000000000000568</v>
      </c>
      <c r="AE93" s="2">
        <f>AE39-AE32</f>
        <v>1</v>
      </c>
      <c r="AF93" s="2">
        <f>AF39-AF32</f>
        <v>-0.59999999999999432</v>
      </c>
      <c r="AG93" s="2"/>
      <c r="AH93" s="2">
        <f>AH39-AH32</f>
        <v>1.1999999999999886</v>
      </c>
      <c r="AI93" s="2">
        <f>AI39-AI32</f>
        <v>-1.4000000000000057</v>
      </c>
      <c r="AJ93" s="2"/>
      <c r="AK93" s="2">
        <f>AK39-AK32</f>
        <v>2.2000000000000171</v>
      </c>
      <c r="AL93" s="2">
        <f>AL39-AL32</f>
        <v>-2.4000000000000341</v>
      </c>
      <c r="AM93" s="2"/>
      <c r="AN93" s="2">
        <f>AN39-AN32</f>
        <v>0.60000000000002274</v>
      </c>
      <c r="AO93" s="2">
        <f>AO39-AO32</f>
        <v>-3</v>
      </c>
      <c r="AP93" s="2">
        <f>AP32-AP25</f>
        <v>-0.69999999999998863</v>
      </c>
      <c r="AQ93" s="11">
        <f>SUMIF(B2:AP2,"0",B93:AP93)</f>
        <v>-10.700000000000045</v>
      </c>
      <c r="AR93">
        <f>SUMIF(C2:AQ2,"1",C93:AQ93)</f>
        <v>225.8000000000001</v>
      </c>
      <c r="AS93">
        <f t="shared" si="2"/>
        <v>33</v>
      </c>
      <c r="AT93" t="s">
        <v>139</v>
      </c>
      <c r="AU93" s="2">
        <f>AQ93/AR2</f>
        <v>-0.48636363636363844</v>
      </c>
      <c r="AV93" s="2">
        <f>AR93/AS2</f>
        <v>11.884210526315794</v>
      </c>
      <c r="AW93" t="s">
        <v>139</v>
      </c>
      <c r="AX93" s="2">
        <f>SUM(AU89:AU93)</f>
        <v>-1.427272727272725</v>
      </c>
      <c r="AY93" s="2">
        <f>SUM(AV89:AV93)</f>
        <v>-1.8631578947368403</v>
      </c>
    </row>
    <row r="94" spans="1:52">
      <c r="A94" t="s">
        <v>145</v>
      </c>
      <c r="B94" s="2">
        <f t="shared" ref="B94:H94" si="10">B46-B39</f>
        <v>1.4000000000000057</v>
      </c>
      <c r="C94" s="2">
        <f t="shared" si="10"/>
        <v>-1</v>
      </c>
      <c r="D94" s="2">
        <f t="shared" si="10"/>
        <v>-3</v>
      </c>
      <c r="E94" s="2">
        <f t="shared" si="10"/>
        <v>-1.4000000000000057</v>
      </c>
      <c r="F94" s="2">
        <f t="shared" si="10"/>
        <v>0</v>
      </c>
      <c r="G94" s="2">
        <f t="shared" si="10"/>
        <v>-0.60000000000002274</v>
      </c>
      <c r="H94" s="2">
        <f t="shared" si="10"/>
        <v>-3.3999999999999773</v>
      </c>
      <c r="I94" s="2"/>
      <c r="J94" s="2">
        <f t="shared" ref="J94" si="11">J46-J39</f>
        <v>-247.2</v>
      </c>
      <c r="K94" s="2">
        <f>K46-K39</f>
        <v>0</v>
      </c>
      <c r="L94" s="2">
        <f>L46-L39</f>
        <v>0.80000000000001137</v>
      </c>
      <c r="M94" s="2">
        <f>M46-M39</f>
        <v>-3.3999999999999773</v>
      </c>
      <c r="N94" s="2">
        <f>N46-N39</f>
        <v>-1.4000000000000057</v>
      </c>
      <c r="O94" s="2"/>
      <c r="P94" s="2">
        <f t="shared" ref="P94:AA94" si="12">P46-P39</f>
        <v>0.59999999999999432</v>
      </c>
      <c r="Q94" s="2">
        <f t="shared" si="12"/>
        <v>-222</v>
      </c>
      <c r="R94" s="2">
        <f t="shared" si="12"/>
        <v>0</v>
      </c>
      <c r="S94" s="2">
        <f t="shared" si="12"/>
        <v>-212.4</v>
      </c>
      <c r="T94" s="2">
        <f t="shared" si="12"/>
        <v>1.6000000000000227</v>
      </c>
      <c r="U94" s="2">
        <f t="shared" si="12"/>
        <v>2.8000000000000114</v>
      </c>
      <c r="V94" s="2">
        <f t="shared" si="12"/>
        <v>-1.5999999999999943</v>
      </c>
      <c r="W94" s="2">
        <f t="shared" si="12"/>
        <v>-1.4000000000000057</v>
      </c>
      <c r="X94" s="2">
        <f t="shared" si="12"/>
        <v>0.80000000000001137</v>
      </c>
      <c r="Y94" s="2">
        <f t="shared" si="12"/>
        <v>-1.1999999999999886</v>
      </c>
      <c r="Z94" s="2">
        <f t="shared" si="12"/>
        <v>1.5999999999999943</v>
      </c>
      <c r="AA94" s="2">
        <f t="shared" si="12"/>
        <v>0</v>
      </c>
      <c r="AB94" s="2"/>
      <c r="AC94" s="2">
        <f>AC46-AC39</f>
        <v>1.5999999999999943</v>
      </c>
      <c r="AD94" s="2">
        <f>AD46-AD39</f>
        <v>-1.2000000000000171</v>
      </c>
      <c r="AE94" s="2"/>
      <c r="AF94" s="2">
        <f t="shared" ref="AF94:AM94" si="13">AF46-AF39</f>
        <v>-1.5999999999999943</v>
      </c>
      <c r="AG94" s="2">
        <f t="shared" si="13"/>
        <v>-1.7999999999999829</v>
      </c>
      <c r="AH94" s="2">
        <f t="shared" si="13"/>
        <v>-160.19999999999999</v>
      </c>
      <c r="AI94" s="2">
        <f t="shared" si="13"/>
        <v>1.4000000000000057</v>
      </c>
      <c r="AJ94" s="2">
        <f t="shared" si="13"/>
        <v>-2</v>
      </c>
      <c r="AK94" s="2">
        <f t="shared" si="13"/>
        <v>-2</v>
      </c>
      <c r="AL94" s="2">
        <f t="shared" si="13"/>
        <v>-2</v>
      </c>
      <c r="AM94" s="2">
        <f t="shared" si="13"/>
        <v>0</v>
      </c>
      <c r="AN94" s="2"/>
      <c r="AO94" s="2">
        <f>AO46-AO39</f>
        <v>0.19999999999998863</v>
      </c>
      <c r="AP94" s="2">
        <f>AP46-AP39</f>
        <v>1</v>
      </c>
      <c r="AQ94" s="11"/>
      <c r="AU94" s="2"/>
      <c r="AV94" s="2"/>
      <c r="AX94" s="2"/>
      <c r="AY94" s="2"/>
    </row>
    <row r="95" spans="1:52">
      <c r="A95" t="s">
        <v>146</v>
      </c>
      <c r="B95" s="2">
        <f>B53-B46</f>
        <v>-1.2000000000000171</v>
      </c>
      <c r="C95" s="2">
        <f t="shared" ref="C95:AP95" si="14">C53-C46</f>
        <v>0.19999999999998863</v>
      </c>
      <c r="D95" s="2">
        <f t="shared" si="14"/>
        <v>0.39999999999997726</v>
      </c>
      <c r="E95" s="2">
        <f t="shared" si="14"/>
        <v>-1.5999999999999943</v>
      </c>
      <c r="F95" s="2">
        <f t="shared" si="14"/>
        <v>-2.8000000000000114</v>
      </c>
      <c r="G95" s="2">
        <f t="shared" si="14"/>
        <v>0.5</v>
      </c>
      <c r="H95" s="2">
        <f t="shared" si="14"/>
        <v>0.39999999999997726</v>
      </c>
      <c r="I95" s="2"/>
      <c r="J95" s="2">
        <f t="shared" ref="J95" si="15">J53-J46</f>
        <v>246.6</v>
      </c>
      <c r="K95" s="2">
        <f t="shared" si="14"/>
        <v>0</v>
      </c>
      <c r="L95" s="2">
        <f t="shared" si="14"/>
        <v>0.79999999999998295</v>
      </c>
      <c r="M95" s="2">
        <f t="shared" si="14"/>
        <v>4</v>
      </c>
      <c r="N95" s="2">
        <f t="shared" si="14"/>
        <v>-182.6</v>
      </c>
      <c r="O95" s="2">
        <f t="shared" si="14"/>
        <v>0</v>
      </c>
      <c r="P95" s="2">
        <f t="shared" si="14"/>
        <v>0</v>
      </c>
      <c r="Q95" s="2">
        <f t="shared" si="14"/>
        <v>0</v>
      </c>
      <c r="R95" s="2">
        <f t="shared" si="14"/>
        <v>-0.80000000000001137</v>
      </c>
      <c r="S95" s="2">
        <f t="shared" si="14"/>
        <v>0</v>
      </c>
      <c r="T95" s="2">
        <f t="shared" si="14"/>
        <v>-2.2000000000000171</v>
      </c>
      <c r="U95" s="2">
        <f t="shared" si="14"/>
        <v>-3.4000000000000057</v>
      </c>
      <c r="V95" s="2">
        <f t="shared" si="14"/>
        <v>0.40000000000000568</v>
      </c>
      <c r="W95" s="2">
        <f t="shared" si="14"/>
        <v>-0.79999999999998295</v>
      </c>
      <c r="X95" s="2">
        <f t="shared" si="14"/>
        <v>-1.4000000000000057</v>
      </c>
      <c r="Y95" s="2">
        <f t="shared" si="14"/>
        <v>2.8000000000000114</v>
      </c>
      <c r="Z95" s="2"/>
      <c r="AA95" s="2">
        <f t="shared" si="14"/>
        <v>0</v>
      </c>
      <c r="AB95" s="2">
        <f t="shared" si="14"/>
        <v>0</v>
      </c>
      <c r="AC95" s="2">
        <f t="shared" si="14"/>
        <v>-1</v>
      </c>
      <c r="AD95" s="2">
        <f t="shared" si="14"/>
        <v>-1.7999999999999829</v>
      </c>
      <c r="AE95" s="2">
        <f t="shared" si="14"/>
        <v>0</v>
      </c>
      <c r="AF95" s="2">
        <f t="shared" si="14"/>
        <v>1.1999999999999886</v>
      </c>
      <c r="AG95" s="2">
        <f t="shared" si="14"/>
        <v>2.7999999999999829</v>
      </c>
      <c r="AH95" s="2">
        <f t="shared" si="14"/>
        <v>0</v>
      </c>
      <c r="AI95" s="2"/>
      <c r="AJ95" s="2">
        <f t="shared" si="14"/>
        <v>-0.19999999999998863</v>
      </c>
      <c r="AK95" s="2">
        <f t="shared" si="14"/>
        <v>-2.4000000000000057</v>
      </c>
      <c r="AL95" s="2">
        <f t="shared" si="14"/>
        <v>-2.1999999999999886</v>
      </c>
      <c r="AM95" s="2">
        <f t="shared" si="14"/>
        <v>0</v>
      </c>
      <c r="AN95" s="2"/>
      <c r="AO95" s="2">
        <f t="shared" si="14"/>
        <v>-3.1999999999999886</v>
      </c>
      <c r="AP95" s="2">
        <f t="shared" si="14"/>
        <v>-0.80000000000001137</v>
      </c>
      <c r="AQ95" s="11"/>
      <c r="AU95" s="2"/>
      <c r="AV95" s="2"/>
      <c r="AX95" s="2"/>
      <c r="AY95" s="2"/>
    </row>
    <row r="96" spans="1:52">
      <c r="A96" t="s">
        <v>147</v>
      </c>
      <c r="B96" s="2">
        <f>B60-B53</f>
        <v>3.2000000000000171</v>
      </c>
      <c r="C96" s="2">
        <f t="shared" ref="C96:AP96" si="16">C60-C53</f>
        <v>1</v>
      </c>
      <c r="D96" s="2">
        <f t="shared" si="16"/>
        <v>0</v>
      </c>
      <c r="E96" s="2">
        <f t="shared" si="16"/>
        <v>2</v>
      </c>
      <c r="F96" s="2">
        <f t="shared" si="16"/>
        <v>-197</v>
      </c>
      <c r="G96" s="2">
        <f t="shared" si="16"/>
        <v>-9.9999999999994316E-2</v>
      </c>
      <c r="H96" s="2">
        <f t="shared" si="16"/>
        <v>-1.7999999999999829</v>
      </c>
      <c r="I96" s="2"/>
      <c r="J96" s="2">
        <f t="shared" si="16"/>
        <v>0.59999999999999432</v>
      </c>
      <c r="K96" s="2">
        <f t="shared" si="16"/>
        <v>0</v>
      </c>
      <c r="L96" s="2">
        <f t="shared" si="16"/>
        <v>-1.5999999999999943</v>
      </c>
      <c r="M96" s="2">
        <f t="shared" si="16"/>
        <v>2.3999999999999773</v>
      </c>
      <c r="N96" s="2">
        <f t="shared" si="16"/>
        <v>0</v>
      </c>
      <c r="O96" s="2">
        <f t="shared" si="16"/>
        <v>0</v>
      </c>
      <c r="P96" s="2">
        <f t="shared" si="16"/>
        <v>2</v>
      </c>
      <c r="Q96" s="2">
        <f t="shared" si="16"/>
        <v>0</v>
      </c>
      <c r="R96" s="2">
        <f t="shared" si="16"/>
        <v>0</v>
      </c>
      <c r="S96" s="2">
        <f t="shared" si="16"/>
        <v>0</v>
      </c>
      <c r="T96" s="2">
        <f t="shared" si="16"/>
        <v>-1.7999999999999829</v>
      </c>
      <c r="U96" s="2">
        <f t="shared" si="16"/>
        <v>1.2000000000000171</v>
      </c>
      <c r="V96" s="2">
        <f t="shared" si="16"/>
        <v>-177</v>
      </c>
      <c r="W96" s="2">
        <f t="shared" si="16"/>
        <v>1.4000000000000057</v>
      </c>
      <c r="X96" s="2">
        <f t="shared" si="16"/>
        <v>-0.40000000000000568</v>
      </c>
      <c r="Y96" s="2">
        <f t="shared" si="16"/>
        <v>0.19999999999998863</v>
      </c>
      <c r="Z96" s="2"/>
      <c r="AA96" s="2">
        <f t="shared" si="16"/>
        <v>0</v>
      </c>
      <c r="AB96" s="2">
        <f t="shared" si="16"/>
        <v>0</v>
      </c>
      <c r="AC96" s="2">
        <f t="shared" si="16"/>
        <v>0</v>
      </c>
      <c r="AD96" s="2">
        <f t="shared" si="16"/>
        <v>1.7999999999999829</v>
      </c>
      <c r="AE96" s="2">
        <f t="shared" si="16"/>
        <v>0</v>
      </c>
      <c r="AF96" s="2">
        <f t="shared" si="16"/>
        <v>0.60000000000002274</v>
      </c>
      <c r="AG96" s="2">
        <f t="shared" si="16"/>
        <v>-3.5999999999999943</v>
      </c>
      <c r="AH96" s="2">
        <f t="shared" si="16"/>
        <v>0</v>
      </c>
      <c r="AI96" s="2">
        <f t="shared" si="16"/>
        <v>0</v>
      </c>
      <c r="AJ96" s="2">
        <f t="shared" si="16"/>
        <v>-2.4000000000000057</v>
      </c>
      <c r="AK96" s="2">
        <f t="shared" si="16"/>
        <v>1.4000000000000057</v>
      </c>
      <c r="AL96" s="2">
        <f t="shared" si="16"/>
        <v>-5.8000000000000114</v>
      </c>
      <c r="AM96" s="2">
        <f t="shared" si="16"/>
        <v>0</v>
      </c>
      <c r="AN96" s="2">
        <f t="shared" si="16"/>
        <v>-1.8000000000000114</v>
      </c>
      <c r="AO96" s="2">
        <f t="shared" si="16"/>
        <v>0.80000000000001137</v>
      </c>
      <c r="AP96" s="2">
        <f t="shared" si="16"/>
        <v>0.40000000000000568</v>
      </c>
      <c r="AQ96" s="11"/>
      <c r="AU96" s="2"/>
      <c r="AV96" s="2"/>
      <c r="AX96" s="2"/>
      <c r="AY96" s="2"/>
    </row>
    <row r="97" spans="1:51">
      <c r="A97" t="s">
        <v>148</v>
      </c>
      <c r="B97" s="2">
        <f>B67-B60</f>
        <v>3.7999999999999829</v>
      </c>
      <c r="C97" s="2">
        <f t="shared" ref="C97:AO97" si="17">C67-C60</f>
        <v>-0.19999999999998863</v>
      </c>
      <c r="D97" s="2">
        <f t="shared" si="17"/>
        <v>0.40000000000000568</v>
      </c>
      <c r="E97" s="2">
        <f t="shared" si="17"/>
        <v>-1.2000000000000171</v>
      </c>
      <c r="F97" s="2">
        <f t="shared" si="17"/>
        <v>198.8</v>
      </c>
      <c r="G97" s="2">
        <f t="shared" si="17"/>
        <v>-1.4000000000000057</v>
      </c>
      <c r="H97" s="2">
        <f t="shared" si="17"/>
        <v>0.40000000000000568</v>
      </c>
      <c r="I97" s="2"/>
      <c r="J97" s="2">
        <f t="shared" si="17"/>
        <v>1</v>
      </c>
      <c r="K97" s="2">
        <f t="shared" si="17"/>
        <v>0</v>
      </c>
      <c r="L97" s="2">
        <f t="shared" si="17"/>
        <v>-2.7999999999999829</v>
      </c>
      <c r="M97" s="2">
        <f t="shared" si="17"/>
        <v>-3</v>
      </c>
      <c r="N97" s="2">
        <f t="shared" si="17"/>
        <v>0</v>
      </c>
      <c r="O97" s="2">
        <f t="shared" si="17"/>
        <v>0</v>
      </c>
      <c r="P97" s="2">
        <f t="shared" si="17"/>
        <v>1</v>
      </c>
      <c r="Q97" s="2">
        <f t="shared" si="17"/>
        <v>0</v>
      </c>
      <c r="R97" s="2">
        <f t="shared" si="17"/>
        <v>1.2000000000000171</v>
      </c>
      <c r="S97" s="2">
        <f t="shared" si="17"/>
        <v>0</v>
      </c>
      <c r="T97" s="2">
        <f t="shared" si="17"/>
        <v>0.79999999999998295</v>
      </c>
      <c r="U97" s="2">
        <f t="shared" si="17"/>
        <v>0.79999999999998295</v>
      </c>
      <c r="V97" s="2">
        <f t="shared" si="17"/>
        <v>179.8</v>
      </c>
      <c r="W97" s="2">
        <f t="shared" si="17"/>
        <v>-1.2000000000000171</v>
      </c>
      <c r="X97" s="2">
        <f t="shared" si="17"/>
        <v>1</v>
      </c>
      <c r="Y97" s="2">
        <f t="shared" si="17"/>
        <v>-0.59999999999999432</v>
      </c>
      <c r="Z97" s="2">
        <f t="shared" si="17"/>
        <v>4.6000000000000227</v>
      </c>
      <c r="AA97" s="2">
        <f t="shared" si="17"/>
        <v>0</v>
      </c>
      <c r="AB97" s="2">
        <f t="shared" si="17"/>
        <v>0</v>
      </c>
      <c r="AC97" s="2">
        <f t="shared" si="17"/>
        <v>0.40000000000000568</v>
      </c>
      <c r="AD97" s="2">
        <f t="shared" si="17"/>
        <v>-0.39999999999997726</v>
      </c>
      <c r="AE97" s="2">
        <f t="shared" si="17"/>
        <v>0</v>
      </c>
      <c r="AF97" s="2"/>
      <c r="AG97" s="2"/>
      <c r="AH97" s="2">
        <f t="shared" si="17"/>
        <v>0</v>
      </c>
      <c r="AI97" s="2"/>
      <c r="AJ97" s="2">
        <f t="shared" si="17"/>
        <v>1.1999999999999886</v>
      </c>
      <c r="AK97" s="2">
        <f t="shared" si="17"/>
        <v>1.5999999999999943</v>
      </c>
      <c r="AL97" s="2">
        <f t="shared" si="17"/>
        <v>8.8000000000000114</v>
      </c>
      <c r="AM97" s="2">
        <f t="shared" si="17"/>
        <v>0</v>
      </c>
      <c r="AN97" s="2"/>
      <c r="AO97" s="2">
        <f t="shared" si="17"/>
        <v>-2.6000000000000227</v>
      </c>
      <c r="AP97" s="2"/>
      <c r="AQ97" s="11"/>
      <c r="AU97" s="2"/>
      <c r="AV97" s="2"/>
      <c r="AX97" s="2"/>
      <c r="AY97" s="2"/>
    </row>
    <row r="98" spans="1:51">
      <c r="A98" t="s">
        <v>149</v>
      </c>
      <c r="B98" s="2">
        <f>B74-B67</f>
        <v>-6.7999999999999829</v>
      </c>
      <c r="C98" s="2">
        <f t="shared" ref="C98:AO98" si="18">C74-C67</f>
        <v>-0.40000000000000568</v>
      </c>
      <c r="D98" s="2">
        <f t="shared" si="18"/>
        <v>-3.4000000000000057</v>
      </c>
      <c r="E98" s="2">
        <f t="shared" si="18"/>
        <v>0</v>
      </c>
      <c r="F98" s="2">
        <f t="shared" si="18"/>
        <v>0.79999999999998295</v>
      </c>
      <c r="G98" s="2">
        <f t="shared" si="18"/>
        <v>1.4000000000000057</v>
      </c>
      <c r="H98" s="2">
        <f t="shared" si="18"/>
        <v>0.39999999999997726</v>
      </c>
      <c r="I98" s="2"/>
      <c r="J98" s="2">
        <f t="shared" si="18"/>
        <v>2.8000000000000114</v>
      </c>
      <c r="K98" s="2">
        <f t="shared" si="18"/>
        <v>0</v>
      </c>
      <c r="L98" s="2">
        <f t="shared" si="18"/>
        <v>-1.4000000000000057</v>
      </c>
      <c r="M98" s="2">
        <f t="shared" si="18"/>
        <v>2</v>
      </c>
      <c r="N98" s="2">
        <f t="shared" si="18"/>
        <v>0</v>
      </c>
      <c r="O98" s="2">
        <f t="shared" si="18"/>
        <v>0</v>
      </c>
      <c r="P98" s="2">
        <f t="shared" si="18"/>
        <v>0.79999999999998295</v>
      </c>
      <c r="Q98" s="2">
        <f t="shared" si="18"/>
        <v>0</v>
      </c>
      <c r="R98" s="2">
        <f t="shared" si="18"/>
        <v>-1.4000000000000057</v>
      </c>
      <c r="S98" s="2">
        <f t="shared" si="18"/>
        <v>0</v>
      </c>
      <c r="T98" s="2">
        <f t="shared" si="18"/>
        <v>-2.4000000000000057</v>
      </c>
      <c r="U98" s="2">
        <f t="shared" si="18"/>
        <v>-1</v>
      </c>
      <c r="V98" s="2">
        <f t="shared" si="18"/>
        <v>0.19999999999998863</v>
      </c>
      <c r="W98" s="2">
        <f t="shared" si="18"/>
        <v>0.40000000000000568</v>
      </c>
      <c r="X98" s="2">
        <f t="shared" si="18"/>
        <v>0.40000000000000568</v>
      </c>
      <c r="Y98" s="2">
        <f t="shared" si="18"/>
        <v>3.5999999999999943</v>
      </c>
      <c r="Z98" s="2">
        <f t="shared" si="18"/>
        <v>1.5999999999999943</v>
      </c>
      <c r="AA98" s="2">
        <f t="shared" si="18"/>
        <v>0</v>
      </c>
      <c r="AB98" s="2">
        <f t="shared" si="18"/>
        <v>0</v>
      </c>
      <c r="AC98" s="2">
        <f t="shared" si="18"/>
        <v>1.4000000000000057</v>
      </c>
      <c r="AD98" s="2">
        <f t="shared" si="18"/>
        <v>1.1999999999999886</v>
      </c>
      <c r="AE98" s="2">
        <f t="shared" si="18"/>
        <v>0</v>
      </c>
      <c r="AF98" s="2"/>
      <c r="AG98" s="2">
        <f>AG7-AG67</f>
        <v>30.5</v>
      </c>
      <c r="AH98" s="2">
        <f t="shared" si="18"/>
        <v>0</v>
      </c>
      <c r="AI98" s="2">
        <f t="shared" si="18"/>
        <v>0.59999999999999432</v>
      </c>
      <c r="AJ98" s="2">
        <f t="shared" si="18"/>
        <v>1.8000000000000114</v>
      </c>
      <c r="AK98" s="2">
        <f t="shared" si="18"/>
        <v>1.5999999999999943</v>
      </c>
      <c r="AL98" s="2">
        <f t="shared" si="18"/>
        <v>-8.3999999999999773</v>
      </c>
      <c r="AM98" s="2">
        <f t="shared" si="18"/>
        <v>0</v>
      </c>
      <c r="AN98" s="2"/>
      <c r="AO98" s="2">
        <f t="shared" si="18"/>
        <v>-0.79999999999998295</v>
      </c>
      <c r="AP98" s="2"/>
      <c r="AQ98" s="11"/>
      <c r="AU98" s="2"/>
      <c r="AV98" s="2"/>
      <c r="AX98" s="2"/>
      <c r="AY98" s="2"/>
    </row>
    <row r="99" spans="1:51">
      <c r="A99" t="s">
        <v>128</v>
      </c>
      <c r="B99" s="2">
        <f>SUM(B89:B98)</f>
        <v>-5.3999999999999773</v>
      </c>
      <c r="C99" s="2">
        <f t="shared" ref="C99:AP99" si="19">SUM(C89:C98)</f>
        <v>1.2000000000000171</v>
      </c>
      <c r="D99" s="2">
        <f t="shared" si="19"/>
        <v>-8.8000000000000114</v>
      </c>
      <c r="E99" s="2">
        <f t="shared" si="19"/>
        <v>-8.4000000000000057</v>
      </c>
      <c r="F99" s="2">
        <f t="shared" si="19"/>
        <v>-2.4000000000000057</v>
      </c>
      <c r="G99" s="2">
        <f t="shared" si="19"/>
        <v>-3.2000000000000171</v>
      </c>
      <c r="H99" s="2">
        <f t="shared" si="19"/>
        <v>-5.2000000000000171</v>
      </c>
      <c r="I99" s="2">
        <f t="shared" si="19"/>
        <v>-3.3999999999999773</v>
      </c>
      <c r="J99" s="2">
        <f t="shared" si="19"/>
        <v>6</v>
      </c>
      <c r="K99" s="2">
        <f t="shared" si="19"/>
        <v>-0.80000000000001137</v>
      </c>
      <c r="L99" s="2">
        <f t="shared" si="19"/>
        <v>-4.4000000000000057</v>
      </c>
      <c r="M99" s="2">
        <f t="shared" si="19"/>
        <v>-1.4000000000000057</v>
      </c>
      <c r="N99" s="2">
        <f t="shared" si="19"/>
        <v>-185.6</v>
      </c>
      <c r="O99" s="2">
        <f t="shared" si="19"/>
        <v>-9.5999999999999943</v>
      </c>
      <c r="P99" s="2">
        <f t="shared" si="19"/>
        <v>5.5999999999999659</v>
      </c>
      <c r="Q99" s="2">
        <f t="shared" si="19"/>
        <v>-221.2</v>
      </c>
      <c r="R99" s="2">
        <f t="shared" si="19"/>
        <v>-1.4000000000000057</v>
      </c>
      <c r="S99" s="2">
        <f t="shared" si="19"/>
        <v>-219.6</v>
      </c>
      <c r="T99" s="2">
        <f t="shared" si="19"/>
        <v>-7</v>
      </c>
      <c r="U99" s="2">
        <f t="shared" si="19"/>
        <v>-1.5999999999999943</v>
      </c>
      <c r="V99" s="2">
        <f t="shared" si="19"/>
        <v>2</v>
      </c>
      <c r="W99" s="2">
        <f t="shared" si="19"/>
        <v>-3.8000000000000114</v>
      </c>
      <c r="X99" s="2">
        <f t="shared" si="19"/>
        <v>2.4000000000000057</v>
      </c>
      <c r="Y99" s="2">
        <f t="shared" si="19"/>
        <v>5.5999999999999943</v>
      </c>
      <c r="Z99" s="2">
        <f t="shared" si="19"/>
        <v>5.2000000000000171</v>
      </c>
      <c r="AA99" s="2">
        <f t="shared" si="19"/>
        <v>-0.19999999999998863</v>
      </c>
      <c r="AB99" s="2">
        <f t="shared" si="19"/>
        <v>0.60000000000002274</v>
      </c>
      <c r="AC99" s="2">
        <f t="shared" si="19"/>
        <v>-1.5999999999999943</v>
      </c>
      <c r="AD99" s="2">
        <f t="shared" si="19"/>
        <v>0.40000000000000568</v>
      </c>
      <c r="AE99" s="2">
        <f t="shared" si="19"/>
        <v>2.8000000000000114</v>
      </c>
      <c r="AF99" s="2">
        <f t="shared" si="19"/>
        <v>-0.19999999999998863</v>
      </c>
      <c r="AG99" s="2">
        <f t="shared" si="19"/>
        <v>23.900000000000006</v>
      </c>
      <c r="AH99" s="2">
        <f t="shared" si="19"/>
        <v>-159.19999999999999</v>
      </c>
      <c r="AI99" s="2">
        <f t="shared" si="19"/>
        <v>1.5999999999999943</v>
      </c>
      <c r="AJ99" s="2">
        <f t="shared" si="19"/>
        <v>1.2000000000000171</v>
      </c>
      <c r="AK99" s="2">
        <f t="shared" si="19"/>
        <v>-1.8000000000000114</v>
      </c>
      <c r="AL99" s="2">
        <f t="shared" si="19"/>
        <v>-24.799999999999955</v>
      </c>
      <c r="AM99" s="2">
        <f t="shared" si="19"/>
        <v>1</v>
      </c>
      <c r="AN99" s="2">
        <f t="shared" si="19"/>
        <v>-3.1999999999999886</v>
      </c>
      <c r="AO99" s="2">
        <f t="shared" si="19"/>
        <v>-11.199999999999989</v>
      </c>
      <c r="AP99" s="2">
        <f t="shared" si="19"/>
        <v>1.4000000000000057</v>
      </c>
      <c r="AQ99" s="11">
        <f>SUMIF(B2:AP2,"0",B99:AP99)</f>
        <v>-398.39999999999986</v>
      </c>
      <c r="AR99" s="2">
        <f>SUMIF(C2:AQ2,"1",C99:AQ99)</f>
        <v>-430.69999999999993</v>
      </c>
      <c r="AU99" s="2"/>
      <c r="AV99" s="2"/>
    </row>
    <row r="100" spans="1:51">
      <c r="AP100" s="2">
        <f>SUM(AP90:AP99)</f>
        <v>2.8000000000000114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opLeftCell="A70" workbookViewId="0">
      <pane xSplit="1" topLeftCell="AA1" activePane="topRight" state="frozen"/>
      <selection pane="topRight" activeCell="AI87" sqref="AI87"/>
    </sheetView>
  </sheetViews>
  <sheetFormatPr baseColWidth="10" defaultColWidth="8.83203125" defaultRowHeight="14" x14ac:dyDescent="0"/>
  <cols>
    <col min="13" max="13" width="10.6640625" bestFit="1" customWidth="1"/>
  </cols>
  <sheetData>
    <row r="1" spans="1:51">
      <c r="A1" t="s">
        <v>0</v>
      </c>
      <c r="B1" t="s">
        <v>99</v>
      </c>
      <c r="C1" t="s">
        <v>121</v>
      </c>
      <c r="D1" t="s">
        <v>125</v>
      </c>
      <c r="E1" t="s">
        <v>100</v>
      </c>
      <c r="F1" t="s">
        <v>114</v>
      </c>
      <c r="G1" t="s">
        <v>120</v>
      </c>
      <c r="H1" t="s">
        <v>106</v>
      </c>
      <c r="I1" t="s">
        <v>91</v>
      </c>
      <c r="J1" t="s">
        <v>119</v>
      </c>
      <c r="K1" t="s">
        <v>186</v>
      </c>
      <c r="L1" t="s">
        <v>90</v>
      </c>
      <c r="M1" t="s">
        <v>123</v>
      </c>
      <c r="N1" t="s">
        <v>89</v>
      </c>
      <c r="O1" t="s">
        <v>116</v>
      </c>
      <c r="P1" t="s">
        <v>115</v>
      </c>
      <c r="Q1" t="s">
        <v>140</v>
      </c>
      <c r="R1" t="s">
        <v>187</v>
      </c>
      <c r="S1" t="s">
        <v>109</v>
      </c>
      <c r="T1" t="s">
        <v>93</v>
      </c>
      <c r="U1" t="s">
        <v>112</v>
      </c>
      <c r="V1" t="s">
        <v>117</v>
      </c>
      <c r="W1" t="s">
        <v>94</v>
      </c>
      <c r="X1" t="s">
        <v>97</v>
      </c>
      <c r="Y1" t="s">
        <v>188</v>
      </c>
      <c r="Z1" t="s">
        <v>92</v>
      </c>
      <c r="AA1" t="s">
        <v>107</v>
      </c>
      <c r="AB1" t="s">
        <v>113</v>
      </c>
      <c r="AC1" t="s">
        <v>108</v>
      </c>
      <c r="AD1" t="s">
        <v>189</v>
      </c>
      <c r="AE1" t="s">
        <v>104</v>
      </c>
      <c r="AF1" t="s">
        <v>102</v>
      </c>
      <c r="AG1" t="s">
        <v>122</v>
      </c>
      <c r="AH1" t="s">
        <v>87</v>
      </c>
      <c r="AI1" t="s">
        <v>105</v>
      </c>
      <c r="AJ1" t="s">
        <v>190</v>
      </c>
      <c r="AK1" t="s">
        <v>110</v>
      </c>
      <c r="AL1" t="s">
        <v>111</v>
      </c>
      <c r="AM1" t="s">
        <v>118</v>
      </c>
      <c r="AN1" t="s">
        <v>126</v>
      </c>
      <c r="AO1" t="s">
        <v>124</v>
      </c>
      <c r="AP1" t="s">
        <v>103</v>
      </c>
      <c r="AQ1" t="s">
        <v>96</v>
      </c>
      <c r="AR1" t="s">
        <v>191</v>
      </c>
      <c r="AS1" t="s">
        <v>95</v>
      </c>
      <c r="AT1" t="s">
        <v>192</v>
      </c>
      <c r="AU1" t="s">
        <v>98</v>
      </c>
      <c r="AV1" t="s">
        <v>101</v>
      </c>
      <c r="AW1" t="s">
        <v>88</v>
      </c>
    </row>
    <row r="2" spans="1:51">
      <c r="A2" t="s">
        <v>7</v>
      </c>
      <c r="B2">
        <v>0</v>
      </c>
      <c r="C2">
        <v>0</v>
      </c>
      <c r="D2">
        <v>1</v>
      </c>
      <c r="E2">
        <v>0</v>
      </c>
      <c r="F2">
        <v>1</v>
      </c>
      <c r="G2">
        <v>1</v>
      </c>
      <c r="H2">
        <v>0</v>
      </c>
      <c r="I2">
        <v>0</v>
      </c>
      <c r="J2">
        <v>0</v>
      </c>
      <c r="K2">
        <v>0</v>
      </c>
      <c r="L2">
        <v>1</v>
      </c>
      <c r="M2">
        <v>0</v>
      </c>
      <c r="N2">
        <v>1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  <c r="V2">
        <v>1</v>
      </c>
      <c r="W2">
        <v>1</v>
      </c>
      <c r="X2">
        <v>0</v>
      </c>
      <c r="Y2">
        <v>0</v>
      </c>
      <c r="Z2">
        <v>0</v>
      </c>
      <c r="AA2">
        <v>0</v>
      </c>
      <c r="AB2">
        <v>0</v>
      </c>
      <c r="AC2">
        <v>1</v>
      </c>
      <c r="AD2">
        <v>0</v>
      </c>
      <c r="AE2">
        <v>1</v>
      </c>
      <c r="AF2">
        <v>1</v>
      </c>
      <c r="AG2">
        <v>1</v>
      </c>
      <c r="AH2">
        <v>1</v>
      </c>
      <c r="AI2">
        <v>0</v>
      </c>
      <c r="AJ2">
        <v>1</v>
      </c>
      <c r="AK2">
        <v>0</v>
      </c>
      <c r="AL2">
        <v>1</v>
      </c>
      <c r="AM2">
        <v>1</v>
      </c>
      <c r="AN2">
        <v>0</v>
      </c>
      <c r="AO2">
        <v>0</v>
      </c>
      <c r="AP2">
        <v>0</v>
      </c>
      <c r="AQ2">
        <v>1</v>
      </c>
      <c r="AR2">
        <v>1</v>
      </c>
      <c r="AS2">
        <v>1</v>
      </c>
      <c r="AT2">
        <v>1</v>
      </c>
      <c r="AU2">
        <v>1</v>
      </c>
      <c r="AV2">
        <v>1</v>
      </c>
      <c r="AW2">
        <v>1</v>
      </c>
      <c r="AY2">
        <f>COUNTA(B1:AW1)</f>
        <v>48</v>
      </c>
    </row>
    <row r="3" spans="1:51">
      <c r="A3" t="s">
        <v>185</v>
      </c>
      <c r="B3">
        <v>0</v>
      </c>
      <c r="C3">
        <v>1</v>
      </c>
      <c r="D3">
        <v>1</v>
      </c>
      <c r="E3">
        <v>0</v>
      </c>
      <c r="F3">
        <v>1</v>
      </c>
      <c r="G3">
        <v>1</v>
      </c>
      <c r="H3">
        <v>1</v>
      </c>
      <c r="I3">
        <v>1</v>
      </c>
      <c r="J3">
        <v>0</v>
      </c>
      <c r="K3">
        <v>0</v>
      </c>
      <c r="L3">
        <v>1</v>
      </c>
      <c r="M3">
        <v>1</v>
      </c>
      <c r="N3">
        <v>1</v>
      </c>
      <c r="O3">
        <v>0</v>
      </c>
      <c r="P3">
        <v>1</v>
      </c>
      <c r="Q3">
        <v>1</v>
      </c>
      <c r="R3">
        <v>0</v>
      </c>
      <c r="S3">
        <v>1</v>
      </c>
      <c r="T3">
        <v>1</v>
      </c>
      <c r="U3">
        <v>0</v>
      </c>
      <c r="V3">
        <v>1</v>
      </c>
      <c r="W3">
        <v>0</v>
      </c>
      <c r="X3">
        <v>1</v>
      </c>
      <c r="Y3">
        <v>0</v>
      </c>
      <c r="Z3">
        <v>1</v>
      </c>
      <c r="AA3">
        <v>1</v>
      </c>
      <c r="AB3">
        <v>0</v>
      </c>
      <c r="AC3">
        <v>1</v>
      </c>
      <c r="AD3">
        <v>0</v>
      </c>
      <c r="AE3">
        <v>1</v>
      </c>
      <c r="AF3">
        <v>0</v>
      </c>
      <c r="AG3">
        <v>1</v>
      </c>
      <c r="AH3">
        <v>1</v>
      </c>
      <c r="AI3">
        <v>1</v>
      </c>
      <c r="AJ3">
        <v>0</v>
      </c>
      <c r="AK3">
        <v>1</v>
      </c>
      <c r="AL3">
        <v>1</v>
      </c>
      <c r="AM3">
        <v>1</v>
      </c>
      <c r="AN3">
        <v>1</v>
      </c>
      <c r="AO3">
        <v>0</v>
      </c>
      <c r="AP3">
        <v>1</v>
      </c>
      <c r="AQ3">
        <v>0</v>
      </c>
      <c r="AR3">
        <v>0</v>
      </c>
      <c r="AS3">
        <v>1</v>
      </c>
      <c r="AT3">
        <v>0</v>
      </c>
      <c r="AU3">
        <v>1</v>
      </c>
      <c r="AV3">
        <v>1</v>
      </c>
      <c r="AW3">
        <v>1</v>
      </c>
      <c r="AY3">
        <f>COUNTIF(B3:AW3,1)</f>
        <v>31</v>
      </c>
    </row>
    <row r="4" spans="1:51">
      <c r="A4" t="s">
        <v>1</v>
      </c>
      <c r="B4">
        <v>65</v>
      </c>
      <c r="C4">
        <v>64</v>
      </c>
      <c r="D4">
        <v>63</v>
      </c>
      <c r="E4">
        <v>63.5</v>
      </c>
      <c r="F4">
        <v>62.5</v>
      </c>
      <c r="G4">
        <v>63</v>
      </c>
      <c r="H4">
        <v>62</v>
      </c>
      <c r="I4">
        <v>66.5</v>
      </c>
      <c r="J4">
        <v>56.5</v>
      </c>
      <c r="K4">
        <v>63.5</v>
      </c>
      <c r="L4">
        <v>63.5</v>
      </c>
      <c r="M4">
        <v>66</v>
      </c>
      <c r="N4">
        <v>67.5</v>
      </c>
      <c r="O4">
        <v>66.5</v>
      </c>
      <c r="P4">
        <v>66.25</v>
      </c>
      <c r="Q4">
        <v>66</v>
      </c>
      <c r="R4">
        <v>62</v>
      </c>
      <c r="S4">
        <v>59.5</v>
      </c>
      <c r="T4">
        <v>64.5</v>
      </c>
      <c r="U4">
        <v>66.75</v>
      </c>
      <c r="V4">
        <v>63.25</v>
      </c>
      <c r="W4">
        <v>68.5</v>
      </c>
      <c r="X4">
        <v>65.5</v>
      </c>
      <c r="Y4">
        <v>63</v>
      </c>
      <c r="Z4">
        <v>63</v>
      </c>
      <c r="AA4">
        <v>60.75</v>
      </c>
      <c r="AB4">
        <v>63</v>
      </c>
      <c r="AC4">
        <v>63.5</v>
      </c>
      <c r="AD4">
        <v>68.25</v>
      </c>
      <c r="AE4">
        <v>65</v>
      </c>
      <c r="AF4">
        <v>64.5</v>
      </c>
      <c r="AG4">
        <v>66</v>
      </c>
      <c r="AH4">
        <v>64.75</v>
      </c>
      <c r="AI4">
        <v>63.25</v>
      </c>
      <c r="AJ4">
        <v>64.25</v>
      </c>
      <c r="AK4">
        <v>65</v>
      </c>
      <c r="AL4">
        <v>63.25</v>
      </c>
      <c r="AM4">
        <v>64.5</v>
      </c>
      <c r="AN4">
        <v>67</v>
      </c>
      <c r="AO4">
        <v>63</v>
      </c>
      <c r="AP4">
        <v>63</v>
      </c>
      <c r="AQ4">
        <v>68.5</v>
      </c>
      <c r="AR4">
        <v>64</v>
      </c>
      <c r="AS4">
        <v>63.5</v>
      </c>
      <c r="AT4">
        <v>67.75</v>
      </c>
      <c r="AU4">
        <v>62</v>
      </c>
      <c r="AV4">
        <v>64.5</v>
      </c>
      <c r="AW4">
        <v>60.5</v>
      </c>
    </row>
    <row r="5" spans="1:51" s="17" customFormat="1">
      <c r="A5" s="17" t="s">
        <v>174</v>
      </c>
      <c r="B5" s="17">
        <v>41533</v>
      </c>
      <c r="C5" s="17">
        <v>41537</v>
      </c>
      <c r="D5" s="17">
        <v>41537</v>
      </c>
      <c r="E5" s="17">
        <v>41533</v>
      </c>
      <c r="F5" s="17">
        <v>41535</v>
      </c>
      <c r="G5" s="17">
        <v>41537</v>
      </c>
      <c r="H5" s="17">
        <v>41535</v>
      </c>
      <c r="I5" s="17">
        <v>41533</v>
      </c>
      <c r="J5" s="17">
        <v>41537</v>
      </c>
      <c r="K5" s="17">
        <v>41533</v>
      </c>
      <c r="L5" s="17">
        <v>41533</v>
      </c>
      <c r="M5" s="17">
        <v>41537</v>
      </c>
      <c r="N5" s="17">
        <v>41533</v>
      </c>
      <c r="O5" s="17">
        <v>41535</v>
      </c>
      <c r="P5" s="17">
        <v>41535</v>
      </c>
      <c r="Q5" s="17">
        <v>41537</v>
      </c>
      <c r="R5" s="17">
        <v>41537</v>
      </c>
      <c r="S5" s="17">
        <v>41535</v>
      </c>
      <c r="T5" s="17">
        <v>41535</v>
      </c>
      <c r="U5" s="17">
        <v>41542</v>
      </c>
      <c r="V5" s="17">
        <v>41537</v>
      </c>
      <c r="W5" s="17">
        <v>41533</v>
      </c>
      <c r="X5" s="17">
        <v>41533</v>
      </c>
      <c r="Y5" s="17">
        <v>41537</v>
      </c>
      <c r="Z5" s="17">
        <v>41533</v>
      </c>
      <c r="AA5" s="17">
        <v>41535</v>
      </c>
      <c r="AB5" s="17">
        <v>41535</v>
      </c>
      <c r="AC5" s="17">
        <v>41535</v>
      </c>
      <c r="AD5" s="17">
        <v>41537</v>
      </c>
      <c r="AE5" s="17">
        <v>41535</v>
      </c>
      <c r="AF5" s="17">
        <v>41533</v>
      </c>
      <c r="AG5" s="17">
        <v>41537</v>
      </c>
      <c r="AH5" s="17">
        <v>41533</v>
      </c>
      <c r="AI5" s="17">
        <v>41535</v>
      </c>
      <c r="AJ5" s="17">
        <v>41535</v>
      </c>
      <c r="AK5" s="17">
        <v>41535</v>
      </c>
      <c r="AL5" s="17">
        <v>41535</v>
      </c>
      <c r="AM5" s="17">
        <v>41544</v>
      </c>
      <c r="AN5" s="17">
        <v>41535</v>
      </c>
      <c r="AO5" s="17">
        <v>41544</v>
      </c>
      <c r="AP5" s="17">
        <v>41549</v>
      </c>
      <c r="AQ5" s="17">
        <v>41547</v>
      </c>
      <c r="AR5" s="17">
        <v>41547</v>
      </c>
      <c r="AS5" s="17">
        <v>41547</v>
      </c>
      <c r="AT5" s="17">
        <v>41551</v>
      </c>
      <c r="AU5" s="17">
        <v>41547</v>
      </c>
      <c r="AV5" s="17">
        <v>41547</v>
      </c>
      <c r="AW5" s="17">
        <v>41547</v>
      </c>
    </row>
    <row r="6" spans="1:51">
      <c r="A6" t="s">
        <v>2</v>
      </c>
      <c r="B6">
        <v>185.6</v>
      </c>
      <c r="C6">
        <v>231.8</v>
      </c>
      <c r="D6">
        <v>318.39999999999998</v>
      </c>
      <c r="E6">
        <v>157</v>
      </c>
      <c r="F6">
        <v>175</v>
      </c>
      <c r="G6">
        <v>177.8</v>
      </c>
      <c r="H6">
        <v>141.19999999999999</v>
      </c>
      <c r="I6">
        <v>202</v>
      </c>
      <c r="J6">
        <v>159.19999999999999</v>
      </c>
      <c r="K6">
        <v>259</v>
      </c>
      <c r="L6">
        <v>184.6</v>
      </c>
      <c r="M6">
        <v>301.39999999999998</v>
      </c>
      <c r="N6">
        <v>174</v>
      </c>
      <c r="O6">
        <v>222.2</v>
      </c>
      <c r="P6">
        <v>165.6</v>
      </c>
      <c r="Q6">
        <v>190</v>
      </c>
      <c r="R6">
        <v>162.19999999999999</v>
      </c>
      <c r="S6">
        <v>200</v>
      </c>
      <c r="T6">
        <v>168.4</v>
      </c>
      <c r="U6">
        <v>180.2</v>
      </c>
      <c r="V6">
        <v>193</v>
      </c>
      <c r="W6">
        <v>261</v>
      </c>
      <c r="X6">
        <v>227.8</v>
      </c>
      <c r="Y6">
        <v>162.80000000000001</v>
      </c>
      <c r="Z6">
        <v>161.80000000000001</v>
      </c>
      <c r="AA6">
        <v>178</v>
      </c>
      <c r="AB6">
        <v>161.19999999999999</v>
      </c>
      <c r="AC6">
        <v>184.8</v>
      </c>
      <c r="AD6">
        <v>162.19999999999999</v>
      </c>
      <c r="AE6">
        <v>219.6</v>
      </c>
      <c r="AF6">
        <v>221.2</v>
      </c>
      <c r="AG6">
        <v>224.4</v>
      </c>
      <c r="AH6">
        <v>175.2</v>
      </c>
      <c r="AI6">
        <v>167.2</v>
      </c>
      <c r="AJ6">
        <v>189.6</v>
      </c>
      <c r="AK6">
        <v>188.4</v>
      </c>
      <c r="AL6">
        <v>198.4</v>
      </c>
      <c r="AM6">
        <v>167.6</v>
      </c>
      <c r="AN6">
        <v>211.6</v>
      </c>
      <c r="AO6">
        <v>201.2</v>
      </c>
      <c r="AP6">
        <v>171</v>
      </c>
      <c r="AQ6">
        <v>190</v>
      </c>
      <c r="AR6">
        <v>223.6</v>
      </c>
      <c r="AS6">
        <v>245</v>
      </c>
      <c r="AT6">
        <v>175</v>
      </c>
      <c r="AU6">
        <v>182.6</v>
      </c>
      <c r="AV6">
        <v>216.8</v>
      </c>
      <c r="AW6">
        <v>164.2</v>
      </c>
    </row>
    <row r="7" spans="1:51">
      <c r="A7" t="s">
        <v>3</v>
      </c>
      <c r="B7">
        <v>36.299999999999997</v>
      </c>
      <c r="C7">
        <v>44.8</v>
      </c>
      <c r="E7">
        <v>34.200000000000003</v>
      </c>
      <c r="F7">
        <v>47.5</v>
      </c>
      <c r="G7">
        <v>40.5</v>
      </c>
      <c r="H7">
        <v>29.8</v>
      </c>
      <c r="I7">
        <v>42</v>
      </c>
      <c r="J7">
        <v>45.2</v>
      </c>
      <c r="K7">
        <v>47.2</v>
      </c>
      <c r="L7">
        <v>34.5</v>
      </c>
      <c r="M7">
        <v>49.4</v>
      </c>
      <c r="N7">
        <v>33.9</v>
      </c>
      <c r="O7">
        <v>37.299999999999997</v>
      </c>
      <c r="P7">
        <v>37.4</v>
      </c>
      <c r="Q7">
        <v>41</v>
      </c>
      <c r="R7">
        <v>40.4</v>
      </c>
      <c r="S7">
        <v>48.2</v>
      </c>
      <c r="T7">
        <v>38.4</v>
      </c>
      <c r="U7">
        <v>41.2</v>
      </c>
      <c r="V7">
        <v>43</v>
      </c>
      <c r="W7">
        <v>45.4</v>
      </c>
      <c r="X7">
        <v>40.6</v>
      </c>
      <c r="Y7">
        <v>34.5</v>
      </c>
      <c r="Z7">
        <v>40.4</v>
      </c>
      <c r="AA7">
        <v>41.2</v>
      </c>
      <c r="AB7">
        <v>29.1</v>
      </c>
      <c r="AC7">
        <v>34.5</v>
      </c>
      <c r="AD7">
        <v>25.9</v>
      </c>
      <c r="AE7">
        <v>42.7</v>
      </c>
      <c r="AF7">
        <v>43.8</v>
      </c>
      <c r="AG7">
        <v>41.8</v>
      </c>
      <c r="AH7">
        <v>34.799999999999997</v>
      </c>
      <c r="AI7">
        <v>42</v>
      </c>
      <c r="AJ7">
        <v>44.1</v>
      </c>
      <c r="AK7">
        <v>32.9</v>
      </c>
      <c r="AL7">
        <v>36.9</v>
      </c>
      <c r="AM7">
        <v>34</v>
      </c>
      <c r="AN7">
        <v>41.8</v>
      </c>
      <c r="AO7">
        <v>46.5</v>
      </c>
      <c r="AP7">
        <v>38.6</v>
      </c>
      <c r="AQ7">
        <v>37.4</v>
      </c>
      <c r="AR7">
        <v>44.9</v>
      </c>
      <c r="AS7">
        <v>45.9</v>
      </c>
      <c r="AT7">
        <v>30.7</v>
      </c>
      <c r="AU7">
        <v>38.5</v>
      </c>
      <c r="AV7">
        <v>41.7</v>
      </c>
      <c r="AW7">
        <v>43.3</v>
      </c>
    </row>
    <row r="8" spans="1:51">
      <c r="A8" t="s">
        <v>4</v>
      </c>
      <c r="B8">
        <v>30.9</v>
      </c>
      <c r="C8">
        <v>39.700000000000003</v>
      </c>
      <c r="D8">
        <v>56.3</v>
      </c>
      <c r="E8">
        <v>27.2</v>
      </c>
      <c r="F8">
        <v>31.5</v>
      </c>
      <c r="G8">
        <v>31.4</v>
      </c>
      <c r="H8">
        <v>25.8</v>
      </c>
      <c r="I8">
        <v>32.1</v>
      </c>
      <c r="J8">
        <v>35</v>
      </c>
      <c r="K8">
        <v>45.2</v>
      </c>
      <c r="L8">
        <v>32.200000000000003</v>
      </c>
      <c r="M8">
        <v>48.6</v>
      </c>
      <c r="N8">
        <v>26.9</v>
      </c>
      <c r="O8">
        <v>35.299999999999997</v>
      </c>
      <c r="P8">
        <v>26.3</v>
      </c>
      <c r="Q8">
        <v>30.7</v>
      </c>
      <c r="R8">
        <v>29.6</v>
      </c>
      <c r="S8">
        <v>39.700000000000003</v>
      </c>
      <c r="T8">
        <v>28.5</v>
      </c>
      <c r="U8">
        <v>28.6</v>
      </c>
      <c r="V8">
        <v>33.9</v>
      </c>
      <c r="W8">
        <v>39.1</v>
      </c>
      <c r="X8">
        <v>37.299999999999997</v>
      </c>
      <c r="Y8">
        <v>28.8</v>
      </c>
      <c r="Z8">
        <v>28.6</v>
      </c>
      <c r="AA8">
        <v>33.9</v>
      </c>
      <c r="AB8">
        <v>28.5</v>
      </c>
      <c r="AC8">
        <v>32.200000000000003</v>
      </c>
      <c r="AD8">
        <v>24.4</v>
      </c>
      <c r="AE8">
        <v>36.5</v>
      </c>
      <c r="AF8">
        <v>37.299999999999997</v>
      </c>
      <c r="AG8">
        <v>36.200000000000003</v>
      </c>
      <c r="AH8">
        <v>29.3</v>
      </c>
      <c r="AI8">
        <v>29.4</v>
      </c>
      <c r="AJ8">
        <v>32.299999999999997</v>
      </c>
      <c r="AK8">
        <v>31.4</v>
      </c>
      <c r="AL8">
        <v>34.9</v>
      </c>
      <c r="AM8">
        <v>28.3</v>
      </c>
      <c r="AN8">
        <v>33.1</v>
      </c>
      <c r="AO8">
        <v>35.6</v>
      </c>
      <c r="AP8">
        <v>30.3</v>
      </c>
      <c r="AQ8">
        <v>28.5</v>
      </c>
      <c r="AR8">
        <v>38.4</v>
      </c>
      <c r="AS8">
        <v>42.7</v>
      </c>
      <c r="AT8">
        <v>26.8</v>
      </c>
      <c r="AU8">
        <v>33.4</v>
      </c>
      <c r="AV8">
        <v>36.700000000000003</v>
      </c>
      <c r="AW8">
        <v>31.2</v>
      </c>
    </row>
    <row r="9" spans="1:51">
      <c r="A9" t="s">
        <v>5</v>
      </c>
      <c r="B9">
        <v>37</v>
      </c>
      <c r="C9">
        <v>42</v>
      </c>
      <c r="D9">
        <v>58</v>
      </c>
      <c r="E9">
        <v>31.5</v>
      </c>
      <c r="F9">
        <v>43</v>
      </c>
      <c r="G9">
        <v>32</v>
      </c>
      <c r="H9">
        <v>35</v>
      </c>
      <c r="I9">
        <v>43</v>
      </c>
      <c r="J9">
        <v>41</v>
      </c>
      <c r="K9">
        <v>48.5</v>
      </c>
      <c r="L9">
        <v>40</v>
      </c>
      <c r="M9">
        <v>52</v>
      </c>
      <c r="N9">
        <v>35.5</v>
      </c>
      <c r="O9">
        <v>46</v>
      </c>
      <c r="P9">
        <v>39</v>
      </c>
      <c r="Q9">
        <v>38</v>
      </c>
      <c r="R9">
        <v>34.5</v>
      </c>
      <c r="S9">
        <v>44.75</v>
      </c>
      <c r="T9">
        <v>39</v>
      </c>
      <c r="U9">
        <v>35.5</v>
      </c>
      <c r="V9">
        <v>42.5</v>
      </c>
      <c r="W9">
        <v>45.75</v>
      </c>
      <c r="X9">
        <v>37.75</v>
      </c>
      <c r="Y9">
        <v>34.5</v>
      </c>
      <c r="Z9">
        <v>37</v>
      </c>
      <c r="AA9">
        <v>41</v>
      </c>
      <c r="AB9">
        <v>38.5</v>
      </c>
      <c r="AC9">
        <v>40</v>
      </c>
      <c r="AD9">
        <v>29.25</v>
      </c>
      <c r="AE9">
        <v>43</v>
      </c>
      <c r="AF9">
        <v>44</v>
      </c>
      <c r="AG9">
        <v>43</v>
      </c>
      <c r="AH9">
        <v>35</v>
      </c>
      <c r="AI9">
        <v>40</v>
      </c>
      <c r="AJ9">
        <v>45</v>
      </c>
      <c r="AK9">
        <v>39</v>
      </c>
      <c r="AL9">
        <v>33</v>
      </c>
      <c r="AM9">
        <v>30.5</v>
      </c>
      <c r="AN9">
        <v>42</v>
      </c>
      <c r="AO9">
        <v>43.5</v>
      </c>
      <c r="AP9">
        <v>35.75</v>
      </c>
      <c r="AQ9">
        <v>40.5</v>
      </c>
      <c r="AR9">
        <v>43</v>
      </c>
      <c r="AS9">
        <v>46.5</v>
      </c>
      <c r="AT9">
        <v>30.5</v>
      </c>
      <c r="AU9">
        <v>35.25</v>
      </c>
      <c r="AV9">
        <v>46.5</v>
      </c>
      <c r="AW9">
        <v>39.5</v>
      </c>
    </row>
    <row r="10" spans="1:51">
      <c r="A10" t="s">
        <v>6</v>
      </c>
      <c r="B10">
        <v>44.25</v>
      </c>
      <c r="C10">
        <v>51.5</v>
      </c>
      <c r="D10">
        <v>64</v>
      </c>
      <c r="E10">
        <v>42</v>
      </c>
      <c r="F10">
        <v>50</v>
      </c>
      <c r="G10">
        <v>47</v>
      </c>
      <c r="H10">
        <v>38.25</v>
      </c>
      <c r="I10">
        <v>46.25</v>
      </c>
      <c r="J10">
        <v>45</v>
      </c>
      <c r="K10">
        <v>56</v>
      </c>
      <c r="L10">
        <v>42.5</v>
      </c>
      <c r="M10">
        <v>53</v>
      </c>
      <c r="N10">
        <v>42</v>
      </c>
      <c r="O10">
        <v>47</v>
      </c>
      <c r="P10">
        <v>45</v>
      </c>
      <c r="Q10">
        <v>46.5</v>
      </c>
      <c r="R10">
        <v>42.5</v>
      </c>
      <c r="S10">
        <v>49</v>
      </c>
      <c r="T10">
        <v>41.5</v>
      </c>
      <c r="U10">
        <v>47.5</v>
      </c>
      <c r="V10">
        <v>46</v>
      </c>
      <c r="W10">
        <v>56</v>
      </c>
      <c r="X10">
        <v>47.5</v>
      </c>
      <c r="Y10">
        <v>40.25</v>
      </c>
      <c r="Z10">
        <v>44.5</v>
      </c>
      <c r="AA10">
        <v>44</v>
      </c>
      <c r="AB10">
        <v>44</v>
      </c>
      <c r="AC10">
        <v>44.25</v>
      </c>
      <c r="AD10">
        <v>42.5</v>
      </c>
      <c r="AE10">
        <v>47.75</v>
      </c>
      <c r="AF10">
        <v>53</v>
      </c>
      <c r="AG10">
        <v>51</v>
      </c>
      <c r="AH10">
        <v>43</v>
      </c>
      <c r="AI10">
        <v>45</v>
      </c>
      <c r="AJ10">
        <v>47</v>
      </c>
      <c r="AK10">
        <v>45.25</v>
      </c>
      <c r="AL10">
        <v>44</v>
      </c>
      <c r="AM10">
        <v>43</v>
      </c>
      <c r="AN10">
        <v>49</v>
      </c>
      <c r="AO10">
        <v>49</v>
      </c>
      <c r="AP10">
        <v>44.25</v>
      </c>
      <c r="AQ10">
        <v>44.25</v>
      </c>
      <c r="AR10">
        <v>47.25</v>
      </c>
      <c r="AS10">
        <v>53.5</v>
      </c>
      <c r="AT10">
        <v>43</v>
      </c>
      <c r="AU10">
        <v>45.5</v>
      </c>
      <c r="AV10">
        <v>48</v>
      </c>
      <c r="AW10">
        <v>45</v>
      </c>
    </row>
    <row r="11" spans="1:51">
      <c r="A11" t="s">
        <v>15</v>
      </c>
      <c r="D11">
        <v>100</v>
      </c>
      <c r="F11">
        <v>100</v>
      </c>
      <c r="G11">
        <v>100</v>
      </c>
      <c r="L11">
        <v>100</v>
      </c>
      <c r="N11">
        <v>100</v>
      </c>
      <c r="R11">
        <v>100</v>
      </c>
      <c r="V11">
        <v>100</v>
      </c>
      <c r="W11">
        <v>100</v>
      </c>
      <c r="AC11">
        <v>100</v>
      </c>
      <c r="AE11">
        <v>100</v>
      </c>
      <c r="AF11">
        <v>100</v>
      </c>
      <c r="AG11">
        <v>100</v>
      </c>
      <c r="AH11">
        <v>100</v>
      </c>
      <c r="AJ11">
        <v>100</v>
      </c>
      <c r="AL11">
        <v>100</v>
      </c>
      <c r="AM11">
        <v>100</v>
      </c>
      <c r="AQ11">
        <v>100</v>
      </c>
      <c r="AR11">
        <v>100</v>
      </c>
      <c r="AS11">
        <v>100</v>
      </c>
      <c r="AT11">
        <v>100</v>
      </c>
      <c r="AU11">
        <v>100</v>
      </c>
      <c r="AV11">
        <v>100</v>
      </c>
      <c r="AW11">
        <v>100</v>
      </c>
    </row>
    <row r="12" spans="1:51">
      <c r="A12" t="s">
        <v>16</v>
      </c>
      <c r="D12">
        <v>33</v>
      </c>
      <c r="F12">
        <v>33</v>
      </c>
      <c r="G12">
        <v>33</v>
      </c>
      <c r="L12">
        <v>33</v>
      </c>
      <c r="N12">
        <v>33</v>
      </c>
      <c r="R12">
        <v>33</v>
      </c>
      <c r="V12">
        <v>33</v>
      </c>
      <c r="W12">
        <v>33</v>
      </c>
      <c r="AC12">
        <v>33</v>
      </c>
      <c r="AE12">
        <v>33</v>
      </c>
      <c r="AF12">
        <v>33</v>
      </c>
      <c r="AG12">
        <v>33</v>
      </c>
      <c r="AH12">
        <v>33</v>
      </c>
      <c r="AJ12">
        <v>33</v>
      </c>
      <c r="AL12">
        <v>33</v>
      </c>
      <c r="AM12">
        <v>33</v>
      </c>
      <c r="AQ12">
        <v>33</v>
      </c>
      <c r="AR12">
        <v>33</v>
      </c>
      <c r="AS12">
        <v>33</v>
      </c>
      <c r="AT12">
        <v>33</v>
      </c>
      <c r="AU12">
        <v>33</v>
      </c>
      <c r="AV12">
        <v>33</v>
      </c>
      <c r="AW12">
        <v>33</v>
      </c>
    </row>
    <row r="13" spans="1:51" s="17" customFormat="1">
      <c r="A13" s="17" t="s">
        <v>175</v>
      </c>
      <c r="B13" s="17">
        <v>41540</v>
      </c>
      <c r="C13" s="17">
        <v>41544</v>
      </c>
      <c r="D13" s="17">
        <v>41544</v>
      </c>
      <c r="E13" s="17">
        <v>41537</v>
      </c>
      <c r="F13" s="17">
        <v>41542</v>
      </c>
      <c r="G13" s="17">
        <v>41544</v>
      </c>
      <c r="H13" s="17">
        <v>41542</v>
      </c>
      <c r="I13" s="17">
        <v>41542</v>
      </c>
      <c r="J13" s="17">
        <v>41544</v>
      </c>
      <c r="K13" s="17">
        <v>41540</v>
      </c>
      <c r="L13" s="17">
        <v>41540</v>
      </c>
      <c r="M13" s="17">
        <v>41544</v>
      </c>
      <c r="N13" s="17">
        <v>41540</v>
      </c>
      <c r="O13" s="17">
        <v>41542</v>
      </c>
      <c r="P13" s="17">
        <v>41542</v>
      </c>
      <c r="Q13" s="17">
        <v>41544</v>
      </c>
      <c r="S13" s="17">
        <v>41542</v>
      </c>
      <c r="T13" s="17">
        <v>41542</v>
      </c>
      <c r="U13" s="17">
        <v>41549</v>
      </c>
      <c r="V13" s="17">
        <v>41544</v>
      </c>
      <c r="W13" s="17">
        <v>41540</v>
      </c>
      <c r="X13" s="17">
        <v>41540</v>
      </c>
      <c r="Z13" s="17">
        <v>41540</v>
      </c>
      <c r="AA13" s="17">
        <v>41542</v>
      </c>
      <c r="AB13" s="17">
        <v>41542</v>
      </c>
      <c r="AC13" s="17">
        <v>41542</v>
      </c>
      <c r="AD13" s="17">
        <v>41544</v>
      </c>
      <c r="AE13" s="17">
        <v>41542</v>
      </c>
      <c r="AF13" s="17">
        <v>41540</v>
      </c>
      <c r="AG13" s="17">
        <v>41544</v>
      </c>
      <c r="AH13" s="17">
        <v>41540</v>
      </c>
      <c r="AI13" s="17">
        <v>41544</v>
      </c>
      <c r="AK13" s="17">
        <v>41542</v>
      </c>
      <c r="AL13" s="17">
        <v>41542</v>
      </c>
      <c r="AM13" s="17">
        <v>41551</v>
      </c>
      <c r="AN13" s="17">
        <v>41544</v>
      </c>
      <c r="AO13" s="17">
        <v>41551</v>
      </c>
      <c r="AP13" s="17">
        <v>41556</v>
      </c>
      <c r="AQ13" s="17">
        <v>41554</v>
      </c>
      <c r="AS13" s="17">
        <v>41556</v>
      </c>
      <c r="AU13" s="17">
        <v>41554</v>
      </c>
      <c r="AV13" s="17">
        <v>41554</v>
      </c>
      <c r="AW13" s="17">
        <v>41554</v>
      </c>
    </row>
    <row r="14" spans="1:51">
      <c r="A14" t="s">
        <v>8</v>
      </c>
      <c r="B14">
        <v>184.6</v>
      </c>
      <c r="D14">
        <v>313.2</v>
      </c>
      <c r="E14">
        <v>155</v>
      </c>
      <c r="F14">
        <v>172</v>
      </c>
      <c r="G14">
        <v>178.8</v>
      </c>
      <c r="H14">
        <v>140.4</v>
      </c>
      <c r="I14">
        <v>199.2</v>
      </c>
      <c r="J14">
        <v>157.6</v>
      </c>
      <c r="K14">
        <v>254.6</v>
      </c>
      <c r="L14">
        <v>184.8</v>
      </c>
      <c r="M14">
        <v>291.8</v>
      </c>
      <c r="N14">
        <v>170.6</v>
      </c>
      <c r="O14">
        <v>222.2</v>
      </c>
      <c r="P14">
        <v>166.4</v>
      </c>
      <c r="Q14">
        <v>189.4</v>
      </c>
      <c r="S14">
        <v>199.8</v>
      </c>
      <c r="T14">
        <v>166.2</v>
      </c>
      <c r="U14">
        <v>178.2</v>
      </c>
      <c r="V14">
        <v>193.2</v>
      </c>
      <c r="W14">
        <v>260</v>
      </c>
      <c r="X14">
        <v>230.2</v>
      </c>
      <c r="Z14">
        <v>158.6</v>
      </c>
      <c r="AA14">
        <v>177.2</v>
      </c>
      <c r="AB14">
        <v>162.6</v>
      </c>
      <c r="AC14">
        <v>182.8</v>
      </c>
      <c r="AD14">
        <v>162</v>
      </c>
      <c r="AE14">
        <v>214.2</v>
      </c>
      <c r="AF14">
        <v>224.2</v>
      </c>
      <c r="AG14">
        <v>223</v>
      </c>
      <c r="AH14">
        <v>177</v>
      </c>
      <c r="AI14">
        <v>165.8</v>
      </c>
      <c r="AK14">
        <v>192</v>
      </c>
      <c r="AL14">
        <v>197.4</v>
      </c>
      <c r="AM14">
        <v>164</v>
      </c>
      <c r="AN14">
        <v>211.6</v>
      </c>
      <c r="AO14">
        <v>201.4</v>
      </c>
      <c r="AP14">
        <v>171</v>
      </c>
      <c r="AQ14">
        <v>185.4</v>
      </c>
      <c r="AS14">
        <v>246.2</v>
      </c>
      <c r="AU14">
        <v>180.6</v>
      </c>
      <c r="AV14">
        <v>216</v>
      </c>
      <c r="AW14">
        <v>163.4</v>
      </c>
    </row>
    <row r="15" spans="1:51">
      <c r="A15" t="s">
        <v>9</v>
      </c>
      <c r="B15">
        <v>35.9</v>
      </c>
      <c r="E15">
        <v>33.4</v>
      </c>
      <c r="F15">
        <v>47.6</v>
      </c>
      <c r="G15">
        <v>40.799999999999997</v>
      </c>
      <c r="I15">
        <v>42.3</v>
      </c>
      <c r="J15">
        <v>44</v>
      </c>
      <c r="K15">
        <v>47.9</v>
      </c>
      <c r="L15">
        <v>34.5</v>
      </c>
      <c r="M15">
        <v>49.5</v>
      </c>
      <c r="N15">
        <v>33.700000000000003</v>
      </c>
      <c r="O15">
        <v>37.9</v>
      </c>
      <c r="P15">
        <v>36.1</v>
      </c>
      <c r="Q15">
        <v>42.4</v>
      </c>
      <c r="S15">
        <v>48</v>
      </c>
      <c r="T15">
        <v>38.299999999999997</v>
      </c>
      <c r="U15">
        <v>40.200000000000003</v>
      </c>
      <c r="V15">
        <v>44.5</v>
      </c>
      <c r="W15">
        <v>45.5</v>
      </c>
      <c r="X15">
        <v>41</v>
      </c>
      <c r="Z15">
        <v>40.9</v>
      </c>
      <c r="AA15">
        <v>41.5</v>
      </c>
      <c r="AB15">
        <v>28.4</v>
      </c>
      <c r="AC15">
        <v>34.700000000000003</v>
      </c>
      <c r="AD15">
        <v>27.9</v>
      </c>
      <c r="AE15">
        <v>42.6</v>
      </c>
      <c r="AF15">
        <v>44.2</v>
      </c>
      <c r="AG15">
        <v>41.9</v>
      </c>
      <c r="AH15">
        <v>35.6</v>
      </c>
      <c r="AI15">
        <v>41.3</v>
      </c>
      <c r="AK15">
        <v>33.5</v>
      </c>
      <c r="AL15">
        <v>36.5</v>
      </c>
      <c r="AM15">
        <v>33.4</v>
      </c>
      <c r="AN15">
        <v>41.4</v>
      </c>
      <c r="AO15">
        <v>47.1</v>
      </c>
      <c r="AP15">
        <v>39.700000000000003</v>
      </c>
      <c r="AQ15">
        <v>38.700000000000003</v>
      </c>
      <c r="AS15">
        <v>46.4</v>
      </c>
      <c r="AU15">
        <v>39.1</v>
      </c>
      <c r="AV15">
        <v>42.2</v>
      </c>
      <c r="AW15">
        <v>42</v>
      </c>
    </row>
    <row r="16" spans="1:51">
      <c r="A16" t="s">
        <v>10</v>
      </c>
      <c r="B16">
        <v>30.7</v>
      </c>
      <c r="D16">
        <v>55.5</v>
      </c>
      <c r="E16">
        <v>27</v>
      </c>
      <c r="F16">
        <v>30.9</v>
      </c>
      <c r="G16">
        <v>31.7</v>
      </c>
      <c r="I16">
        <v>31.7</v>
      </c>
      <c r="J16">
        <v>34.700000000000003</v>
      </c>
      <c r="K16">
        <v>44.4</v>
      </c>
      <c r="L16">
        <v>32.200000000000003</v>
      </c>
      <c r="M16">
        <v>47.1</v>
      </c>
      <c r="N16">
        <v>26.3</v>
      </c>
      <c r="O16">
        <v>35.299999999999997</v>
      </c>
      <c r="P16">
        <v>26.6</v>
      </c>
      <c r="Q16">
        <v>30.6</v>
      </c>
      <c r="S16">
        <v>39.700000000000003</v>
      </c>
      <c r="T16">
        <v>28.1</v>
      </c>
      <c r="U16">
        <v>28.1</v>
      </c>
      <c r="V16">
        <v>33.9</v>
      </c>
      <c r="W16">
        <v>38.9</v>
      </c>
      <c r="X16">
        <v>37.700000000000003</v>
      </c>
      <c r="Z16">
        <v>28.1</v>
      </c>
      <c r="AA16">
        <v>33.700000000000003</v>
      </c>
      <c r="AB16">
        <v>28.8</v>
      </c>
      <c r="AC16">
        <v>31.8</v>
      </c>
      <c r="AD16">
        <v>24.4</v>
      </c>
      <c r="AE16">
        <v>35.6</v>
      </c>
      <c r="AF16">
        <v>37.9</v>
      </c>
      <c r="AG16">
        <v>36</v>
      </c>
      <c r="AH16">
        <v>29.7</v>
      </c>
      <c r="AI16">
        <v>29.2</v>
      </c>
      <c r="AK16">
        <v>31.2</v>
      </c>
      <c r="AL16">
        <v>34.700000000000003</v>
      </c>
      <c r="AM16">
        <v>27.7</v>
      </c>
      <c r="AN16">
        <v>33.1</v>
      </c>
      <c r="AO16">
        <v>35.700000000000003</v>
      </c>
      <c r="AP16">
        <v>30.3</v>
      </c>
      <c r="AQ16">
        <v>27.8</v>
      </c>
      <c r="AS16">
        <v>42.9</v>
      </c>
      <c r="AU16">
        <v>33</v>
      </c>
      <c r="AV16">
        <v>36.5</v>
      </c>
      <c r="AW16">
        <v>31.4</v>
      </c>
    </row>
    <row r="17" spans="1:49">
      <c r="A17" t="s">
        <v>11</v>
      </c>
      <c r="B17">
        <v>37</v>
      </c>
      <c r="D17">
        <v>58</v>
      </c>
      <c r="E17">
        <v>32</v>
      </c>
      <c r="F17">
        <v>41.5</v>
      </c>
      <c r="G17">
        <v>32.5</v>
      </c>
      <c r="I17">
        <v>42</v>
      </c>
      <c r="J17">
        <v>40</v>
      </c>
      <c r="K17">
        <v>45</v>
      </c>
      <c r="L17">
        <v>41.5</v>
      </c>
      <c r="M17">
        <v>50.5</v>
      </c>
      <c r="N17">
        <v>33.5</v>
      </c>
      <c r="O17">
        <v>44.5</v>
      </c>
      <c r="P17">
        <v>38.5</v>
      </c>
      <c r="Q17">
        <v>41</v>
      </c>
      <c r="S17">
        <v>44.5</v>
      </c>
      <c r="T17">
        <v>37.75</v>
      </c>
      <c r="U17">
        <v>37</v>
      </c>
      <c r="V17">
        <v>43</v>
      </c>
      <c r="W17">
        <v>43.75</v>
      </c>
      <c r="X17">
        <v>39.5</v>
      </c>
      <c r="Z17">
        <v>38.75</v>
      </c>
      <c r="AA17">
        <v>41.25</v>
      </c>
      <c r="AB17">
        <v>38.5</v>
      </c>
      <c r="AC17">
        <v>40</v>
      </c>
      <c r="AD17">
        <v>34.5</v>
      </c>
      <c r="AE17">
        <v>41.5</v>
      </c>
      <c r="AF17">
        <v>41</v>
      </c>
      <c r="AG17">
        <v>41.5</v>
      </c>
      <c r="AH17">
        <v>35</v>
      </c>
      <c r="AI17">
        <v>40</v>
      </c>
      <c r="AK17">
        <v>39</v>
      </c>
      <c r="AL17">
        <v>33</v>
      </c>
      <c r="AM17">
        <v>31.25</v>
      </c>
      <c r="AN17">
        <v>42</v>
      </c>
      <c r="AO17">
        <v>44</v>
      </c>
      <c r="AP17">
        <v>39</v>
      </c>
      <c r="AQ17">
        <v>39.5</v>
      </c>
      <c r="AS17">
        <v>43.75</v>
      </c>
      <c r="AU17">
        <v>35.5</v>
      </c>
      <c r="AV17">
        <v>47</v>
      </c>
      <c r="AW17">
        <v>40</v>
      </c>
    </row>
    <row r="18" spans="1:49">
      <c r="A18" t="s">
        <v>12</v>
      </c>
      <c r="B18">
        <v>44</v>
      </c>
      <c r="D18">
        <v>64</v>
      </c>
      <c r="E18">
        <v>42</v>
      </c>
      <c r="F18">
        <v>47.5</v>
      </c>
      <c r="G18">
        <v>46.5</v>
      </c>
      <c r="I18">
        <v>45.5</v>
      </c>
      <c r="J18">
        <v>45</v>
      </c>
      <c r="K18">
        <v>55</v>
      </c>
      <c r="L18">
        <v>42.5</v>
      </c>
      <c r="M18">
        <v>53.5</v>
      </c>
      <c r="N18">
        <v>42</v>
      </c>
      <c r="O18">
        <v>46</v>
      </c>
      <c r="P18">
        <v>43.5</v>
      </c>
      <c r="Q18">
        <v>47.5</v>
      </c>
      <c r="S18">
        <v>48.5</v>
      </c>
      <c r="T18">
        <v>39.5</v>
      </c>
      <c r="U18">
        <v>47.5</v>
      </c>
      <c r="V18">
        <v>46</v>
      </c>
      <c r="W18">
        <v>54.25</v>
      </c>
      <c r="X18">
        <v>48</v>
      </c>
      <c r="Z18">
        <v>43.25</v>
      </c>
      <c r="AA18">
        <v>43.75</v>
      </c>
      <c r="AB18">
        <v>43</v>
      </c>
      <c r="AC18">
        <v>43</v>
      </c>
      <c r="AD18">
        <v>44.25</v>
      </c>
      <c r="AE18">
        <v>47</v>
      </c>
      <c r="AF18">
        <v>53.5</v>
      </c>
      <c r="AG18">
        <v>50</v>
      </c>
      <c r="AH18">
        <v>43</v>
      </c>
      <c r="AI18">
        <v>45</v>
      </c>
      <c r="AK18">
        <v>43.5</v>
      </c>
      <c r="AL18">
        <v>45.5</v>
      </c>
      <c r="AM18">
        <v>42.5</v>
      </c>
      <c r="AN18">
        <v>48</v>
      </c>
      <c r="AO18">
        <v>49.5</v>
      </c>
      <c r="AP18">
        <v>44.75</v>
      </c>
      <c r="AQ18">
        <v>44</v>
      </c>
      <c r="AS18">
        <v>52.75</v>
      </c>
      <c r="AU18">
        <v>46</v>
      </c>
      <c r="AV18">
        <v>48.5</v>
      </c>
      <c r="AW18">
        <v>46</v>
      </c>
    </row>
    <row r="19" spans="1:49">
      <c r="A19" t="s">
        <v>13</v>
      </c>
      <c r="D19">
        <v>100</v>
      </c>
      <c r="F19">
        <v>100</v>
      </c>
      <c r="G19">
        <v>90</v>
      </c>
      <c r="L19">
        <v>90</v>
      </c>
      <c r="N19">
        <v>100</v>
      </c>
      <c r="V19">
        <v>100</v>
      </c>
      <c r="W19">
        <v>100</v>
      </c>
      <c r="AC19">
        <v>100</v>
      </c>
      <c r="AE19">
        <v>100</v>
      </c>
      <c r="AF19">
        <v>90</v>
      </c>
      <c r="AG19">
        <v>100</v>
      </c>
      <c r="AH19">
        <v>90</v>
      </c>
      <c r="AL19">
        <v>100</v>
      </c>
      <c r="AM19">
        <v>100</v>
      </c>
      <c r="AQ19">
        <v>100</v>
      </c>
      <c r="AS19">
        <v>100</v>
      </c>
      <c r="AU19">
        <v>100</v>
      </c>
      <c r="AV19">
        <v>100</v>
      </c>
      <c r="AW19">
        <v>100</v>
      </c>
    </row>
    <row r="20" spans="1:49">
      <c r="A20" t="s">
        <v>14</v>
      </c>
      <c r="D20">
        <v>33</v>
      </c>
      <c r="F20">
        <v>33</v>
      </c>
      <c r="G20">
        <v>30</v>
      </c>
      <c r="L20">
        <v>30</v>
      </c>
      <c r="N20">
        <v>33</v>
      </c>
      <c r="V20">
        <v>50</v>
      </c>
      <c r="W20">
        <v>33</v>
      </c>
      <c r="AC20">
        <v>33</v>
      </c>
      <c r="AE20">
        <v>33</v>
      </c>
      <c r="AF20">
        <v>30</v>
      </c>
      <c r="AG20">
        <v>33</v>
      </c>
      <c r="AH20">
        <v>30</v>
      </c>
      <c r="AL20">
        <v>33</v>
      </c>
      <c r="AM20">
        <v>33</v>
      </c>
      <c r="AQ20">
        <v>33</v>
      </c>
      <c r="AS20">
        <v>33</v>
      </c>
      <c r="AU20">
        <v>33</v>
      </c>
      <c r="AV20">
        <v>33</v>
      </c>
      <c r="AW20">
        <v>33</v>
      </c>
    </row>
    <row r="21" spans="1:49" s="17" customFormat="1">
      <c r="A21" s="17" t="s">
        <v>176</v>
      </c>
      <c r="B21" s="17">
        <v>41547</v>
      </c>
      <c r="C21" s="17">
        <v>41551</v>
      </c>
      <c r="D21" s="17">
        <v>41551</v>
      </c>
      <c r="E21" s="17">
        <v>41547</v>
      </c>
      <c r="F21" s="17">
        <v>41551</v>
      </c>
      <c r="G21" s="17">
        <v>41551</v>
      </c>
      <c r="H21" s="17">
        <v>41551</v>
      </c>
      <c r="I21" s="17">
        <v>41547</v>
      </c>
      <c r="J21" s="17">
        <v>41551</v>
      </c>
      <c r="K21" s="17">
        <v>41547</v>
      </c>
      <c r="L21" s="17">
        <v>41547</v>
      </c>
      <c r="M21" s="17">
        <v>41551</v>
      </c>
      <c r="N21" s="17">
        <v>41544</v>
      </c>
      <c r="O21" s="17">
        <v>41549</v>
      </c>
      <c r="P21" s="17">
        <v>41549</v>
      </c>
      <c r="Q21" s="17">
        <v>41551</v>
      </c>
      <c r="S21" s="17">
        <v>41547</v>
      </c>
      <c r="T21" s="17">
        <v>41549</v>
      </c>
      <c r="U21" s="17">
        <v>41563</v>
      </c>
      <c r="V21" s="17">
        <v>41551</v>
      </c>
      <c r="W21" s="17">
        <v>41547</v>
      </c>
      <c r="X21" s="17">
        <v>41547</v>
      </c>
      <c r="Z21" s="17">
        <v>41544</v>
      </c>
      <c r="AA21" s="17">
        <v>41548</v>
      </c>
      <c r="AB21" s="17">
        <v>41549</v>
      </c>
      <c r="AC21" s="17">
        <v>41551</v>
      </c>
      <c r="AE21" s="17">
        <v>41549</v>
      </c>
      <c r="AF21" s="17">
        <v>41547</v>
      </c>
      <c r="AG21" s="17">
        <v>41551</v>
      </c>
      <c r="AH21" s="17">
        <v>41547</v>
      </c>
      <c r="AI21" s="17">
        <v>41549</v>
      </c>
      <c r="AK21" s="17">
        <v>41549</v>
      </c>
      <c r="AL21" s="17">
        <v>41549</v>
      </c>
      <c r="AM21" s="17">
        <v>41558</v>
      </c>
      <c r="AN21" s="17">
        <v>41551</v>
      </c>
      <c r="AO21" s="17">
        <v>41558</v>
      </c>
      <c r="AP21" s="17">
        <v>41563</v>
      </c>
      <c r="AQ21" s="17">
        <v>41563</v>
      </c>
      <c r="AS21" s="17">
        <v>41563</v>
      </c>
      <c r="AU21" s="17">
        <v>41563</v>
      </c>
      <c r="AV21" s="17">
        <v>41563</v>
      </c>
      <c r="AW21" s="17">
        <v>41563</v>
      </c>
    </row>
    <row r="22" spans="1:49">
      <c r="A22" t="s">
        <v>17</v>
      </c>
      <c r="B22">
        <v>182.8</v>
      </c>
      <c r="C22">
        <v>231.2</v>
      </c>
      <c r="D22">
        <v>316.39999999999998</v>
      </c>
      <c r="E22">
        <v>152.19999999999999</v>
      </c>
      <c r="F22">
        <v>172</v>
      </c>
      <c r="G22">
        <v>177.4</v>
      </c>
      <c r="H22">
        <v>139.6</v>
      </c>
      <c r="I22">
        <v>198.6</v>
      </c>
      <c r="J22">
        <v>157.80000000000001</v>
      </c>
      <c r="K22">
        <v>259.60000000000002</v>
      </c>
      <c r="L22">
        <v>181.2</v>
      </c>
      <c r="M22">
        <v>291.60000000000002</v>
      </c>
      <c r="N22">
        <v>170</v>
      </c>
      <c r="O22">
        <v>223.2</v>
      </c>
      <c r="P22">
        <v>166.6</v>
      </c>
      <c r="Q22">
        <v>192.2</v>
      </c>
      <c r="S22">
        <v>199.8</v>
      </c>
      <c r="U22">
        <v>180</v>
      </c>
      <c r="V22">
        <v>193.8</v>
      </c>
      <c r="W22">
        <v>257</v>
      </c>
      <c r="X22">
        <v>227</v>
      </c>
      <c r="Z22">
        <v>158</v>
      </c>
      <c r="AA22">
        <v>177.6</v>
      </c>
      <c r="AB22">
        <v>162</v>
      </c>
      <c r="AC22">
        <v>182.4</v>
      </c>
      <c r="AE22">
        <v>209.6</v>
      </c>
      <c r="AF22">
        <v>221.2</v>
      </c>
      <c r="AG22">
        <v>223.2</v>
      </c>
      <c r="AH22">
        <v>173.2</v>
      </c>
      <c r="AI22">
        <v>164.8</v>
      </c>
      <c r="AK22">
        <v>191.6</v>
      </c>
      <c r="AL22">
        <v>195.6</v>
      </c>
      <c r="AM22">
        <v>164.2</v>
      </c>
      <c r="AN22">
        <v>209.8</v>
      </c>
      <c r="AO22">
        <v>202.6</v>
      </c>
      <c r="AP22">
        <v>171</v>
      </c>
      <c r="AQ22">
        <v>184.2</v>
      </c>
      <c r="AS22">
        <v>246.2</v>
      </c>
      <c r="AU22">
        <v>178.2</v>
      </c>
      <c r="AV22">
        <v>216.4</v>
      </c>
      <c r="AW22">
        <v>164.8</v>
      </c>
    </row>
    <row r="23" spans="1:49">
      <c r="A23" t="s">
        <v>18</v>
      </c>
      <c r="B23">
        <v>35.6</v>
      </c>
      <c r="C23">
        <v>44.2</v>
      </c>
      <c r="E23">
        <v>34.200000000000003</v>
      </c>
      <c r="F23">
        <v>46.2</v>
      </c>
      <c r="G23">
        <v>41.2</v>
      </c>
      <c r="H23">
        <v>28.4</v>
      </c>
      <c r="I23">
        <v>42.5</v>
      </c>
      <c r="J23">
        <v>42.8</v>
      </c>
      <c r="K23">
        <v>47.1</v>
      </c>
      <c r="L23">
        <v>34.4</v>
      </c>
      <c r="M23">
        <v>49.1</v>
      </c>
      <c r="N23">
        <v>34.200000000000003</v>
      </c>
      <c r="O23">
        <v>37.6</v>
      </c>
      <c r="P23">
        <v>35.700000000000003</v>
      </c>
      <c r="Q23">
        <v>42.4</v>
      </c>
      <c r="S23">
        <v>47.6</v>
      </c>
      <c r="U23">
        <v>41.8</v>
      </c>
      <c r="V23">
        <v>42.7</v>
      </c>
      <c r="W23">
        <v>45.6</v>
      </c>
      <c r="X23">
        <v>40.5</v>
      </c>
      <c r="Z23">
        <v>39.299999999999997</v>
      </c>
      <c r="AA23">
        <v>41.3</v>
      </c>
      <c r="AB23">
        <v>26.7</v>
      </c>
      <c r="AC23">
        <v>34.5</v>
      </c>
      <c r="AE23">
        <v>42.3</v>
      </c>
      <c r="AF23">
        <v>43.4</v>
      </c>
      <c r="AG23">
        <v>41.9</v>
      </c>
      <c r="AH23">
        <v>35.9</v>
      </c>
      <c r="AI23">
        <v>41.3</v>
      </c>
      <c r="AK23">
        <v>33.799999999999997</v>
      </c>
      <c r="AL23">
        <v>36.700000000000003</v>
      </c>
      <c r="AM23">
        <v>33.799999999999997</v>
      </c>
      <c r="AN23">
        <v>40.9</v>
      </c>
      <c r="AO23">
        <v>47.1</v>
      </c>
      <c r="AP23">
        <v>39.200000000000003</v>
      </c>
      <c r="AQ23">
        <v>38.5</v>
      </c>
      <c r="AS23">
        <v>46.4</v>
      </c>
      <c r="AU23">
        <v>37.9</v>
      </c>
      <c r="AV23">
        <v>41.6</v>
      </c>
      <c r="AW23">
        <v>42.3</v>
      </c>
    </row>
    <row r="24" spans="1:49">
      <c r="A24" t="s">
        <v>19</v>
      </c>
      <c r="B24">
        <v>30.4</v>
      </c>
      <c r="C24">
        <v>39.6</v>
      </c>
      <c r="D24">
        <v>56.1</v>
      </c>
      <c r="E24">
        <v>26.5</v>
      </c>
      <c r="F24">
        <v>30.9</v>
      </c>
      <c r="G24">
        <v>31.4</v>
      </c>
      <c r="H24">
        <v>25.5</v>
      </c>
      <c r="I24">
        <v>31.5</v>
      </c>
      <c r="J24">
        <v>34.700000000000003</v>
      </c>
      <c r="K24">
        <v>45.2</v>
      </c>
      <c r="L24">
        <v>31.6</v>
      </c>
      <c r="M24">
        <v>47.1</v>
      </c>
      <c r="N24">
        <v>26.2</v>
      </c>
      <c r="O24">
        <v>35.5</v>
      </c>
      <c r="P24">
        <v>26.7</v>
      </c>
      <c r="Q24">
        <v>31</v>
      </c>
      <c r="S24">
        <v>39.6</v>
      </c>
      <c r="U24">
        <v>28.3</v>
      </c>
      <c r="V24">
        <v>34</v>
      </c>
      <c r="W24">
        <v>38.5</v>
      </c>
      <c r="X24">
        <v>37.200000000000003</v>
      </c>
      <c r="Z24">
        <v>28</v>
      </c>
      <c r="AA24">
        <v>33.799999999999997</v>
      </c>
      <c r="AB24">
        <v>28.7</v>
      </c>
      <c r="AC24">
        <v>31.8</v>
      </c>
      <c r="AE24">
        <v>34.9</v>
      </c>
      <c r="AF24">
        <v>37.299999999999997</v>
      </c>
      <c r="AG24">
        <v>36</v>
      </c>
      <c r="AH24">
        <v>29</v>
      </c>
      <c r="AI24">
        <v>29</v>
      </c>
      <c r="AK24">
        <v>31.9</v>
      </c>
      <c r="AL24">
        <v>34.5</v>
      </c>
      <c r="AM24">
        <v>27.7</v>
      </c>
      <c r="AN24">
        <v>32.799999999999997</v>
      </c>
      <c r="AO24">
        <v>35.9</v>
      </c>
      <c r="AP24">
        <v>30.3</v>
      </c>
      <c r="AQ24">
        <v>27.6</v>
      </c>
      <c r="AS24">
        <v>42.9</v>
      </c>
      <c r="AU24">
        <v>32.5</v>
      </c>
      <c r="AV24">
        <v>36.6</v>
      </c>
      <c r="AW24">
        <v>31.4</v>
      </c>
    </row>
    <row r="25" spans="1:49">
      <c r="A25" t="s">
        <v>20</v>
      </c>
      <c r="B25">
        <v>35.75</v>
      </c>
      <c r="C25">
        <v>42</v>
      </c>
      <c r="D25">
        <v>57</v>
      </c>
      <c r="E25">
        <v>31</v>
      </c>
      <c r="F25">
        <v>40.25</v>
      </c>
      <c r="G25">
        <v>32</v>
      </c>
      <c r="H25">
        <v>33.5</v>
      </c>
      <c r="I25">
        <v>41.5</v>
      </c>
      <c r="J25">
        <v>39.5</v>
      </c>
      <c r="K25">
        <v>47.5</v>
      </c>
      <c r="L25">
        <v>39.5</v>
      </c>
      <c r="M25">
        <v>50</v>
      </c>
      <c r="N25">
        <v>35.5</v>
      </c>
      <c r="O25">
        <v>45.5</v>
      </c>
      <c r="P25">
        <v>38</v>
      </c>
      <c r="Q25">
        <v>39.5</v>
      </c>
      <c r="S25">
        <v>42</v>
      </c>
      <c r="U25">
        <v>34.5</v>
      </c>
      <c r="V25">
        <v>43.25</v>
      </c>
      <c r="W25">
        <v>45</v>
      </c>
      <c r="X25">
        <v>38.5</v>
      </c>
      <c r="Z25">
        <v>35.5</v>
      </c>
      <c r="AA25">
        <v>42</v>
      </c>
      <c r="AB25">
        <v>37</v>
      </c>
      <c r="AC25">
        <v>39.5</v>
      </c>
      <c r="AE25">
        <v>40</v>
      </c>
      <c r="AF25">
        <v>43</v>
      </c>
      <c r="AG25">
        <v>41.5</v>
      </c>
      <c r="AH25">
        <v>34</v>
      </c>
      <c r="AI25">
        <v>40</v>
      </c>
      <c r="AK25">
        <v>38</v>
      </c>
      <c r="AL25">
        <v>32.5</v>
      </c>
      <c r="AM25">
        <v>32</v>
      </c>
      <c r="AN25">
        <v>41.5</v>
      </c>
      <c r="AO25">
        <v>44</v>
      </c>
      <c r="AP25">
        <v>38.5</v>
      </c>
      <c r="AQ25">
        <v>39.25</v>
      </c>
      <c r="AS25">
        <v>49</v>
      </c>
      <c r="AU25">
        <v>34.5</v>
      </c>
      <c r="AV25">
        <v>46.75</v>
      </c>
      <c r="AW25">
        <v>40</v>
      </c>
    </row>
    <row r="26" spans="1:49">
      <c r="A26" t="s">
        <v>21</v>
      </c>
      <c r="B26">
        <v>44</v>
      </c>
      <c r="C26">
        <v>52.5</v>
      </c>
      <c r="D26">
        <v>65</v>
      </c>
      <c r="E26">
        <v>41</v>
      </c>
      <c r="F26">
        <v>47.5</v>
      </c>
      <c r="G26">
        <v>48</v>
      </c>
      <c r="H26">
        <v>37.5</v>
      </c>
      <c r="I26">
        <v>46</v>
      </c>
      <c r="J26">
        <v>45</v>
      </c>
      <c r="K26">
        <v>55.5</v>
      </c>
      <c r="L26">
        <v>42.5</v>
      </c>
      <c r="M26">
        <v>53</v>
      </c>
      <c r="N26">
        <v>41</v>
      </c>
      <c r="O26">
        <v>46</v>
      </c>
      <c r="P26">
        <v>42.5</v>
      </c>
      <c r="Q26">
        <v>47</v>
      </c>
      <c r="S26">
        <v>48</v>
      </c>
      <c r="U26">
        <v>47</v>
      </c>
      <c r="V26">
        <v>46.25</v>
      </c>
      <c r="W26">
        <v>53</v>
      </c>
      <c r="X26">
        <v>48</v>
      </c>
      <c r="Z26">
        <v>44.5</v>
      </c>
      <c r="AA26">
        <v>44</v>
      </c>
      <c r="AB26">
        <v>39.5</v>
      </c>
      <c r="AC26">
        <v>43.25</v>
      </c>
      <c r="AE26">
        <v>45.5</v>
      </c>
      <c r="AF26">
        <v>53.25</v>
      </c>
      <c r="AG26">
        <v>50</v>
      </c>
      <c r="AH26">
        <v>41.75</v>
      </c>
      <c r="AI26">
        <v>45</v>
      </c>
      <c r="AK26">
        <v>43</v>
      </c>
      <c r="AL26">
        <v>45</v>
      </c>
      <c r="AM26">
        <v>42.5</v>
      </c>
      <c r="AN26">
        <v>48</v>
      </c>
      <c r="AO26">
        <v>49.5</v>
      </c>
      <c r="AP26">
        <v>44.5</v>
      </c>
      <c r="AQ26">
        <v>42.5</v>
      </c>
      <c r="AS26">
        <v>53</v>
      </c>
      <c r="AU26">
        <v>45.5</v>
      </c>
      <c r="AV26">
        <v>48.5</v>
      </c>
      <c r="AW26">
        <v>46</v>
      </c>
    </row>
    <row r="27" spans="1:49">
      <c r="A27" t="s">
        <v>22</v>
      </c>
      <c r="D27">
        <v>90</v>
      </c>
      <c r="F27">
        <v>140</v>
      </c>
      <c r="G27">
        <v>90</v>
      </c>
      <c r="L27">
        <v>90</v>
      </c>
      <c r="N27">
        <v>100</v>
      </c>
      <c r="V27">
        <v>95</v>
      </c>
      <c r="W27">
        <v>100</v>
      </c>
      <c r="AC27">
        <v>100</v>
      </c>
      <c r="AE27">
        <v>140</v>
      </c>
      <c r="AF27">
        <v>90</v>
      </c>
      <c r="AG27">
        <v>90</v>
      </c>
      <c r="AH27">
        <v>90</v>
      </c>
      <c r="AL27">
        <v>60</v>
      </c>
      <c r="AM27">
        <v>90</v>
      </c>
      <c r="AQ27">
        <v>100</v>
      </c>
      <c r="AS27">
        <v>90</v>
      </c>
      <c r="AU27">
        <v>100</v>
      </c>
      <c r="AV27">
        <v>90</v>
      </c>
      <c r="AW27">
        <v>90</v>
      </c>
    </row>
    <row r="28" spans="1:49">
      <c r="A28" t="s">
        <v>23</v>
      </c>
      <c r="D28">
        <v>30</v>
      </c>
      <c r="F28">
        <v>45</v>
      </c>
      <c r="G28">
        <v>30</v>
      </c>
      <c r="L28">
        <v>30</v>
      </c>
      <c r="N28">
        <v>33</v>
      </c>
      <c r="V28">
        <v>47</v>
      </c>
      <c r="W28">
        <v>33</v>
      </c>
      <c r="AC28">
        <v>33</v>
      </c>
      <c r="AE28">
        <v>33</v>
      </c>
      <c r="AF28">
        <v>30</v>
      </c>
      <c r="AG28">
        <v>30</v>
      </c>
      <c r="AH28">
        <v>30</v>
      </c>
      <c r="AL28">
        <v>30</v>
      </c>
      <c r="AM28">
        <v>30</v>
      </c>
      <c r="AQ28">
        <v>33</v>
      </c>
      <c r="AS28">
        <v>30</v>
      </c>
      <c r="AU28">
        <v>33</v>
      </c>
      <c r="AV28">
        <v>30</v>
      </c>
      <c r="AW28">
        <v>30</v>
      </c>
    </row>
    <row r="29" spans="1:49" s="17" customFormat="1">
      <c r="A29" s="17" t="s">
        <v>177</v>
      </c>
      <c r="B29" s="17">
        <v>41554</v>
      </c>
      <c r="C29" s="17">
        <v>41558</v>
      </c>
      <c r="D29" s="17">
        <v>41558</v>
      </c>
      <c r="E29" s="17">
        <v>41554</v>
      </c>
      <c r="F29" s="17">
        <v>41558</v>
      </c>
      <c r="G29" s="17">
        <v>41558</v>
      </c>
      <c r="H29" s="17">
        <v>41556</v>
      </c>
      <c r="I29" s="17">
        <v>41554</v>
      </c>
      <c r="J29" s="17">
        <v>41558</v>
      </c>
      <c r="L29" s="17">
        <v>41554</v>
      </c>
      <c r="M29" s="17">
        <v>41923</v>
      </c>
      <c r="N29" s="17">
        <v>41554</v>
      </c>
      <c r="O29" s="17">
        <v>41557</v>
      </c>
      <c r="P29" s="17">
        <v>41556</v>
      </c>
      <c r="Q29" s="17">
        <v>41558</v>
      </c>
      <c r="S29" s="17">
        <v>41556</v>
      </c>
      <c r="T29" s="17">
        <v>41563</v>
      </c>
      <c r="U29" s="17">
        <v>41570</v>
      </c>
      <c r="V29" s="17">
        <v>41558</v>
      </c>
      <c r="W29" s="17">
        <v>41554</v>
      </c>
      <c r="X29" s="17">
        <v>41554</v>
      </c>
      <c r="Z29" s="17">
        <v>41554</v>
      </c>
      <c r="AA29" s="17">
        <v>41556</v>
      </c>
      <c r="AB29" s="17">
        <v>41556</v>
      </c>
      <c r="AC29" s="17">
        <v>41556</v>
      </c>
      <c r="AE29" s="17">
        <v>41556</v>
      </c>
      <c r="AF29" s="17">
        <v>41551</v>
      </c>
      <c r="AG29" s="17">
        <v>41558</v>
      </c>
      <c r="AH29" s="17">
        <v>41554</v>
      </c>
      <c r="AI29" s="17">
        <v>41556</v>
      </c>
      <c r="AK29" s="17">
        <v>41556</v>
      </c>
      <c r="AL29" s="17">
        <v>41556</v>
      </c>
      <c r="AM29" s="17">
        <v>41564</v>
      </c>
      <c r="AN29" s="17">
        <v>41558</v>
      </c>
      <c r="AO29" s="17">
        <v>41565</v>
      </c>
      <c r="AP29" s="17">
        <v>41570</v>
      </c>
      <c r="AQ29" s="17">
        <v>41568</v>
      </c>
      <c r="AS29" s="17">
        <v>41568</v>
      </c>
      <c r="AU29" s="17">
        <v>41568</v>
      </c>
      <c r="AV29" s="17">
        <v>41568</v>
      </c>
      <c r="AW29" s="17">
        <v>41568</v>
      </c>
    </row>
    <row r="30" spans="1:49">
      <c r="A30" t="s">
        <v>24</v>
      </c>
      <c r="B30">
        <v>184</v>
      </c>
      <c r="C30">
        <v>233.8</v>
      </c>
      <c r="E30">
        <v>151</v>
      </c>
      <c r="F30">
        <v>172.4</v>
      </c>
      <c r="G30">
        <v>176.6</v>
      </c>
      <c r="H30">
        <v>139.4</v>
      </c>
      <c r="I30">
        <v>199.6</v>
      </c>
      <c r="J30">
        <v>158.4</v>
      </c>
      <c r="L30">
        <v>181.6</v>
      </c>
      <c r="M30">
        <v>13</v>
      </c>
      <c r="N30">
        <v>170.6</v>
      </c>
      <c r="O30">
        <v>222.4</v>
      </c>
      <c r="P30">
        <v>167</v>
      </c>
      <c r="Q30">
        <v>191.5</v>
      </c>
      <c r="S30">
        <v>203.6</v>
      </c>
      <c r="T30">
        <v>166.8</v>
      </c>
      <c r="V30">
        <v>191.8</v>
      </c>
      <c r="W30">
        <v>258.8</v>
      </c>
      <c r="X30">
        <v>229.2</v>
      </c>
      <c r="Z30">
        <v>159.6</v>
      </c>
      <c r="AA30">
        <v>176.6</v>
      </c>
      <c r="AB30">
        <v>161.4</v>
      </c>
      <c r="AC30">
        <v>182.2</v>
      </c>
      <c r="AF30">
        <v>219.2</v>
      </c>
      <c r="AG30">
        <v>223</v>
      </c>
      <c r="AH30">
        <v>173.8</v>
      </c>
      <c r="AI30">
        <v>164.6</v>
      </c>
      <c r="AK30">
        <v>191</v>
      </c>
      <c r="AL30">
        <v>196.4</v>
      </c>
      <c r="AM30">
        <v>165.2</v>
      </c>
      <c r="AN30">
        <v>210.2</v>
      </c>
      <c r="AO30">
        <v>201.6</v>
      </c>
      <c r="AP30">
        <v>170.6</v>
      </c>
      <c r="AS30">
        <v>246.8</v>
      </c>
      <c r="AU30">
        <v>180.2</v>
      </c>
      <c r="AV30">
        <v>218</v>
      </c>
      <c r="AW30">
        <v>164.4</v>
      </c>
    </row>
    <row r="31" spans="1:49">
      <c r="A31" t="s">
        <v>25</v>
      </c>
      <c r="B31">
        <v>36.4</v>
      </c>
      <c r="C31">
        <v>44.7</v>
      </c>
      <c r="E31">
        <v>33.4</v>
      </c>
      <c r="F31">
        <v>46.7</v>
      </c>
      <c r="G31">
        <v>41</v>
      </c>
      <c r="H31">
        <v>28.9</v>
      </c>
      <c r="I31">
        <v>42.1</v>
      </c>
      <c r="J31">
        <v>45.5</v>
      </c>
      <c r="L31">
        <v>33.299999999999997</v>
      </c>
      <c r="M31">
        <v>48.5</v>
      </c>
      <c r="N31">
        <v>32</v>
      </c>
      <c r="O31">
        <v>38.1</v>
      </c>
      <c r="P31">
        <v>35.5</v>
      </c>
      <c r="S31">
        <v>48.9</v>
      </c>
      <c r="T31">
        <v>38.9</v>
      </c>
      <c r="V31">
        <v>43</v>
      </c>
      <c r="W31">
        <v>45</v>
      </c>
      <c r="X31">
        <v>41</v>
      </c>
      <c r="Z31">
        <v>39.700000000000003</v>
      </c>
      <c r="AA31">
        <v>41.8</v>
      </c>
      <c r="AB31">
        <v>28.1</v>
      </c>
      <c r="AC31">
        <v>34.9</v>
      </c>
      <c r="AF31">
        <v>43.2</v>
      </c>
      <c r="AG31">
        <v>41.2</v>
      </c>
      <c r="AH31">
        <v>35.4</v>
      </c>
      <c r="AI31">
        <v>40.799999999999997</v>
      </c>
      <c r="AK31">
        <v>34.200000000000003</v>
      </c>
      <c r="AL31">
        <v>36.6</v>
      </c>
      <c r="AM31">
        <v>34.6</v>
      </c>
      <c r="AN31">
        <v>41</v>
      </c>
      <c r="AO31">
        <v>47.3</v>
      </c>
      <c r="AP31">
        <v>39.4</v>
      </c>
      <c r="AS31">
        <v>46.7</v>
      </c>
      <c r="AU31">
        <v>36.6</v>
      </c>
      <c r="AV31">
        <v>41.7</v>
      </c>
      <c r="AW31">
        <v>42.2</v>
      </c>
    </row>
    <row r="32" spans="1:49">
      <c r="A32" t="s">
        <v>26</v>
      </c>
      <c r="B32">
        <v>30.6</v>
      </c>
      <c r="C32">
        <v>40.1</v>
      </c>
      <c r="E32">
        <v>26.3</v>
      </c>
      <c r="F32">
        <v>31</v>
      </c>
      <c r="G32">
        <v>31.3</v>
      </c>
      <c r="H32">
        <v>25.5</v>
      </c>
      <c r="I32">
        <v>31.7</v>
      </c>
      <c r="J32">
        <v>34.9</v>
      </c>
      <c r="L32">
        <v>31.6</v>
      </c>
      <c r="M32">
        <v>46.7</v>
      </c>
      <c r="N32">
        <v>26.3</v>
      </c>
      <c r="O32">
        <v>35.299999999999997</v>
      </c>
      <c r="P32">
        <v>26.8</v>
      </c>
      <c r="S32">
        <v>40.4</v>
      </c>
      <c r="T32">
        <v>28.3</v>
      </c>
      <c r="V32">
        <v>33.700000000000003</v>
      </c>
      <c r="W32">
        <v>38.799999999999997</v>
      </c>
      <c r="X32">
        <v>37.5</v>
      </c>
      <c r="Z32">
        <v>28.2</v>
      </c>
      <c r="AA32">
        <v>33.6</v>
      </c>
      <c r="AB32">
        <v>28.5</v>
      </c>
      <c r="AC32">
        <v>31.7</v>
      </c>
      <c r="AF32">
        <v>37</v>
      </c>
      <c r="AG32">
        <v>36.200000000000003</v>
      </c>
      <c r="AH32">
        <v>29.2</v>
      </c>
      <c r="AI32">
        <v>28.8</v>
      </c>
      <c r="AK32">
        <v>31.8</v>
      </c>
      <c r="AL32">
        <v>34.5</v>
      </c>
      <c r="AM32">
        <v>27.9</v>
      </c>
      <c r="AN32">
        <v>32.9</v>
      </c>
      <c r="AO32">
        <v>35.700000000000003</v>
      </c>
      <c r="AP32">
        <v>30.2</v>
      </c>
      <c r="AS32">
        <v>43</v>
      </c>
      <c r="AU32">
        <v>32.9</v>
      </c>
      <c r="AV32">
        <v>36.9</v>
      </c>
      <c r="AW32">
        <v>31.6</v>
      </c>
    </row>
    <row r="33" spans="1:49">
      <c r="A33" t="s">
        <v>27</v>
      </c>
      <c r="B33">
        <v>36.25</v>
      </c>
      <c r="C33">
        <v>42</v>
      </c>
      <c r="E33">
        <v>31.5</v>
      </c>
      <c r="F33">
        <v>41.25</v>
      </c>
      <c r="G33">
        <v>33.75</v>
      </c>
      <c r="H33">
        <v>33.5</v>
      </c>
      <c r="I33">
        <v>43</v>
      </c>
      <c r="J33">
        <v>40</v>
      </c>
      <c r="L33">
        <v>41</v>
      </c>
      <c r="M33">
        <v>49.75</v>
      </c>
      <c r="N33">
        <v>34.5</v>
      </c>
      <c r="O33">
        <v>45</v>
      </c>
      <c r="P33">
        <v>37.5</v>
      </c>
      <c r="S33">
        <v>45</v>
      </c>
      <c r="T33">
        <v>38.75</v>
      </c>
      <c r="V33">
        <v>43</v>
      </c>
      <c r="W33">
        <v>44.75</v>
      </c>
      <c r="X33">
        <v>38</v>
      </c>
      <c r="Z33">
        <v>35.75</v>
      </c>
      <c r="AA33">
        <v>43</v>
      </c>
      <c r="AB33">
        <v>38.5</v>
      </c>
      <c r="AC33">
        <v>40</v>
      </c>
      <c r="AF33">
        <v>42.5</v>
      </c>
      <c r="AG33">
        <v>43.5</v>
      </c>
      <c r="AH33">
        <v>34</v>
      </c>
      <c r="AI33">
        <v>42</v>
      </c>
      <c r="AK33">
        <v>38</v>
      </c>
      <c r="AL33">
        <v>34</v>
      </c>
      <c r="AM33">
        <v>31.25</v>
      </c>
      <c r="AN33">
        <v>40</v>
      </c>
      <c r="AO33">
        <v>43.5</v>
      </c>
      <c r="AP33">
        <v>38.75</v>
      </c>
      <c r="AS33">
        <v>46.25</v>
      </c>
      <c r="AU33">
        <v>36.5</v>
      </c>
      <c r="AV33">
        <v>45</v>
      </c>
      <c r="AW33">
        <v>38.25</v>
      </c>
    </row>
    <row r="34" spans="1:49">
      <c r="A34" t="s">
        <v>28</v>
      </c>
      <c r="B34">
        <v>44</v>
      </c>
      <c r="C34">
        <v>51</v>
      </c>
      <c r="E34">
        <v>41.75</v>
      </c>
      <c r="F34">
        <v>46.5</v>
      </c>
      <c r="G34">
        <v>47.25</v>
      </c>
      <c r="H34">
        <v>38.5</v>
      </c>
      <c r="I34">
        <v>47.5</v>
      </c>
      <c r="J34">
        <v>47</v>
      </c>
      <c r="L34">
        <v>42.5</v>
      </c>
      <c r="M34">
        <v>51.5</v>
      </c>
      <c r="N34">
        <v>41.75</v>
      </c>
      <c r="O34">
        <v>45.5</v>
      </c>
      <c r="P34">
        <v>43.5</v>
      </c>
      <c r="S34">
        <v>49</v>
      </c>
      <c r="T34">
        <v>41</v>
      </c>
      <c r="V34">
        <v>47</v>
      </c>
      <c r="W34">
        <v>55.75</v>
      </c>
      <c r="X34">
        <v>48.75</v>
      </c>
      <c r="Z34">
        <v>45.5</v>
      </c>
      <c r="AA34">
        <v>43.5</v>
      </c>
      <c r="AB34">
        <v>41.5</v>
      </c>
      <c r="AC34">
        <v>43.5</v>
      </c>
      <c r="AF34">
        <v>52</v>
      </c>
      <c r="AG34">
        <v>51.5</v>
      </c>
      <c r="AH34">
        <v>43</v>
      </c>
      <c r="AI34">
        <v>42.75</v>
      </c>
      <c r="AK34">
        <v>44</v>
      </c>
      <c r="AL34">
        <v>46</v>
      </c>
      <c r="AM34">
        <v>44.25</v>
      </c>
      <c r="AN34">
        <v>47</v>
      </c>
      <c r="AO34">
        <v>49</v>
      </c>
      <c r="AP34">
        <v>45</v>
      </c>
      <c r="AS34">
        <v>53.25</v>
      </c>
      <c r="AU34">
        <v>45.25</v>
      </c>
      <c r="AV34">
        <v>48.75</v>
      </c>
      <c r="AW34">
        <v>44</v>
      </c>
    </row>
    <row r="35" spans="1:49">
      <c r="A35" t="s">
        <v>29</v>
      </c>
      <c r="F35">
        <v>140</v>
      </c>
      <c r="G35">
        <v>90</v>
      </c>
      <c r="L35">
        <v>80</v>
      </c>
      <c r="N35">
        <v>90</v>
      </c>
      <c r="V35">
        <v>95</v>
      </c>
      <c r="W35">
        <v>90</v>
      </c>
      <c r="AC35">
        <v>90</v>
      </c>
      <c r="AF35">
        <v>90</v>
      </c>
      <c r="AG35">
        <v>85</v>
      </c>
      <c r="AH35">
        <v>80</v>
      </c>
      <c r="AL35">
        <v>60</v>
      </c>
      <c r="AM35">
        <v>90</v>
      </c>
      <c r="AS35">
        <v>90</v>
      </c>
      <c r="AU35">
        <v>90</v>
      </c>
      <c r="AV35">
        <v>80</v>
      </c>
      <c r="AW35">
        <v>90</v>
      </c>
    </row>
    <row r="36" spans="1:49">
      <c r="A36" t="s">
        <v>30</v>
      </c>
      <c r="F36">
        <v>45</v>
      </c>
      <c r="G36">
        <v>30</v>
      </c>
      <c r="L36">
        <v>26</v>
      </c>
      <c r="N36">
        <v>30</v>
      </c>
      <c r="V36">
        <v>47</v>
      </c>
      <c r="W36">
        <v>30</v>
      </c>
      <c r="AC36">
        <v>30</v>
      </c>
      <c r="AF36">
        <v>30</v>
      </c>
      <c r="AG36">
        <v>28</v>
      </c>
      <c r="AH36">
        <v>27</v>
      </c>
      <c r="AL36">
        <v>30</v>
      </c>
      <c r="AM36">
        <v>30</v>
      </c>
      <c r="AS36">
        <v>30</v>
      </c>
      <c r="AU36">
        <v>30</v>
      </c>
      <c r="AV36">
        <v>27</v>
      </c>
      <c r="AW36">
        <v>30</v>
      </c>
    </row>
    <row r="37" spans="1:49" s="17" customFormat="1">
      <c r="A37" s="17" t="s">
        <v>178</v>
      </c>
      <c r="B37" s="17">
        <v>41563</v>
      </c>
      <c r="C37" s="17">
        <v>41564</v>
      </c>
      <c r="D37" s="17">
        <v>41564</v>
      </c>
      <c r="E37" s="17">
        <v>41563</v>
      </c>
      <c r="F37" s="17">
        <v>41563</v>
      </c>
      <c r="G37" s="17">
        <v>41564</v>
      </c>
      <c r="H37" s="17">
        <v>41563</v>
      </c>
      <c r="I37" s="17">
        <v>41563</v>
      </c>
      <c r="J37" s="17">
        <v>41564</v>
      </c>
      <c r="L37" s="17">
        <v>41563</v>
      </c>
      <c r="M37" s="17">
        <v>41565</v>
      </c>
      <c r="N37" s="17">
        <v>41558</v>
      </c>
      <c r="O37" s="17">
        <v>41563</v>
      </c>
      <c r="P37" s="17">
        <v>41564</v>
      </c>
      <c r="Q37" s="17">
        <v>41565</v>
      </c>
      <c r="S37" s="17">
        <v>41563</v>
      </c>
      <c r="T37" s="17">
        <v>41570</v>
      </c>
      <c r="U37" s="17">
        <v>41577</v>
      </c>
      <c r="V37" s="17">
        <v>41568</v>
      </c>
      <c r="W37" s="17">
        <v>41561</v>
      </c>
      <c r="X37" s="17">
        <v>41563</v>
      </c>
      <c r="Z37" s="17">
        <v>41563</v>
      </c>
      <c r="AA37" s="17">
        <v>41563</v>
      </c>
      <c r="AB37" s="17">
        <v>41563</v>
      </c>
      <c r="AC37" s="17">
        <v>41563</v>
      </c>
      <c r="AE37" s="17">
        <v>41563</v>
      </c>
      <c r="AF37" s="17">
        <v>41563</v>
      </c>
      <c r="AG37" s="17">
        <v>41565</v>
      </c>
      <c r="AH37" s="17">
        <v>41563</v>
      </c>
      <c r="AI37" s="17">
        <v>41563</v>
      </c>
      <c r="AK37" s="17">
        <v>41563</v>
      </c>
      <c r="AL37" s="17">
        <v>41563</v>
      </c>
      <c r="AM37" s="17">
        <v>41572</v>
      </c>
      <c r="AN37" s="17">
        <v>41565</v>
      </c>
      <c r="AO37" s="17">
        <v>41572</v>
      </c>
      <c r="AP37" s="17">
        <v>41577</v>
      </c>
      <c r="AQ37" s="17">
        <v>41575</v>
      </c>
      <c r="AS37" s="17">
        <v>41575</v>
      </c>
      <c r="AU37" s="17">
        <v>41575</v>
      </c>
      <c r="AV37" s="17">
        <v>41575</v>
      </c>
      <c r="AW37" s="17">
        <v>41575</v>
      </c>
    </row>
    <row r="38" spans="1:49">
      <c r="A38" t="s">
        <v>31</v>
      </c>
      <c r="B38">
        <v>183.8</v>
      </c>
      <c r="C38">
        <v>233.4</v>
      </c>
      <c r="D38">
        <v>312.2</v>
      </c>
      <c r="E38">
        <v>147.19999999999999</v>
      </c>
      <c r="F38">
        <v>171.4</v>
      </c>
      <c r="G38">
        <v>178.8</v>
      </c>
      <c r="H38">
        <v>141</v>
      </c>
      <c r="I38">
        <v>200.2</v>
      </c>
      <c r="J38">
        <v>159</v>
      </c>
      <c r="L38">
        <v>178.2</v>
      </c>
      <c r="M38">
        <v>288.60000000000002</v>
      </c>
      <c r="N38">
        <v>167.8</v>
      </c>
      <c r="O38">
        <v>224</v>
      </c>
      <c r="P38">
        <v>166.8</v>
      </c>
      <c r="Q38">
        <v>190.8</v>
      </c>
      <c r="S38">
        <v>201.6</v>
      </c>
      <c r="T38">
        <v>169.2</v>
      </c>
      <c r="U38">
        <v>180.2</v>
      </c>
      <c r="V38">
        <v>193.2</v>
      </c>
      <c r="X38">
        <v>227.2</v>
      </c>
      <c r="Z38">
        <v>160</v>
      </c>
      <c r="AA38">
        <v>177.4</v>
      </c>
      <c r="AB38">
        <v>162.80000000000001</v>
      </c>
      <c r="AC38">
        <v>182.4</v>
      </c>
      <c r="AE38">
        <v>211.6</v>
      </c>
      <c r="AG38">
        <v>220.2</v>
      </c>
      <c r="AH38">
        <v>171.6</v>
      </c>
      <c r="AI38">
        <v>164.4</v>
      </c>
      <c r="AK38">
        <v>191</v>
      </c>
      <c r="AL38">
        <v>198.2</v>
      </c>
      <c r="AM38">
        <v>163.6</v>
      </c>
      <c r="AN38">
        <v>209</v>
      </c>
      <c r="AO38">
        <v>202.2</v>
      </c>
      <c r="AP38">
        <v>170.8</v>
      </c>
      <c r="AQ38">
        <v>189.2</v>
      </c>
      <c r="AS38">
        <v>246.4</v>
      </c>
      <c r="AU38">
        <v>179.2</v>
      </c>
      <c r="AV38">
        <v>215.6</v>
      </c>
      <c r="AW38">
        <v>164.4</v>
      </c>
    </row>
    <row r="39" spans="1:49">
      <c r="A39" t="s">
        <v>32</v>
      </c>
      <c r="B39">
        <v>36.6</v>
      </c>
      <c r="C39">
        <v>44.9</v>
      </c>
      <c r="E39">
        <v>33.200000000000003</v>
      </c>
      <c r="F39">
        <v>46.6</v>
      </c>
      <c r="G39">
        <v>40.200000000000003</v>
      </c>
      <c r="H39">
        <v>29.8</v>
      </c>
      <c r="I39">
        <v>42</v>
      </c>
      <c r="J39">
        <v>44.5</v>
      </c>
      <c r="L39">
        <v>33</v>
      </c>
      <c r="M39">
        <v>48.2</v>
      </c>
      <c r="N39">
        <v>33.200000000000003</v>
      </c>
      <c r="O39">
        <v>38.5</v>
      </c>
      <c r="P39">
        <v>34.799999999999997</v>
      </c>
      <c r="Q39">
        <v>41.9</v>
      </c>
      <c r="S39">
        <v>48.9</v>
      </c>
      <c r="T39">
        <v>38</v>
      </c>
      <c r="U39">
        <v>41.1</v>
      </c>
      <c r="V39">
        <v>44.5</v>
      </c>
      <c r="X39">
        <v>40.799999999999997</v>
      </c>
      <c r="Z39">
        <v>39.1</v>
      </c>
      <c r="AA39">
        <v>41.6</v>
      </c>
      <c r="AB39">
        <v>27.8</v>
      </c>
      <c r="AC39">
        <v>34.299999999999997</v>
      </c>
      <c r="AE39">
        <v>432</v>
      </c>
      <c r="AG39">
        <v>41.5</v>
      </c>
      <c r="AH39">
        <v>36</v>
      </c>
      <c r="AK39">
        <v>34.299999999999997</v>
      </c>
      <c r="AL39">
        <v>36.700000000000003</v>
      </c>
      <c r="AM39">
        <v>33.700000000000003</v>
      </c>
      <c r="AN39">
        <v>41.7</v>
      </c>
      <c r="AO39">
        <v>47.3</v>
      </c>
      <c r="AP39">
        <v>39</v>
      </c>
      <c r="AQ39">
        <v>29.2</v>
      </c>
      <c r="AS39">
        <v>46.5</v>
      </c>
      <c r="AU39">
        <v>38.200000000000003</v>
      </c>
      <c r="AV39">
        <v>41.7</v>
      </c>
      <c r="AW39">
        <v>42.1</v>
      </c>
    </row>
    <row r="40" spans="1:49">
      <c r="A40" t="s">
        <v>33</v>
      </c>
      <c r="B40">
        <v>30.5</v>
      </c>
      <c r="C40">
        <v>40.1</v>
      </c>
      <c r="D40">
        <v>55.3</v>
      </c>
      <c r="E40">
        <v>25.6</v>
      </c>
      <c r="F40">
        <v>31</v>
      </c>
      <c r="G40">
        <v>31.7</v>
      </c>
      <c r="H40">
        <v>25.8</v>
      </c>
      <c r="I40">
        <v>31.8</v>
      </c>
      <c r="J40">
        <v>35</v>
      </c>
      <c r="L40">
        <v>31</v>
      </c>
      <c r="M40">
        <v>46.6</v>
      </c>
      <c r="N40">
        <v>25.9</v>
      </c>
      <c r="O40">
        <v>35.6</v>
      </c>
      <c r="P40">
        <v>26.8</v>
      </c>
      <c r="Q40">
        <v>30.8</v>
      </c>
      <c r="S40">
        <v>40</v>
      </c>
      <c r="T40">
        <v>28.6</v>
      </c>
      <c r="U40">
        <v>28.4</v>
      </c>
      <c r="V40">
        <v>33.9</v>
      </c>
      <c r="X40">
        <v>37.200000000000003</v>
      </c>
      <c r="Z40">
        <v>28.4</v>
      </c>
      <c r="AA40">
        <v>33.799999999999997</v>
      </c>
      <c r="AB40">
        <v>28.8</v>
      </c>
      <c r="AC40">
        <v>31.8</v>
      </c>
      <c r="AE40">
        <v>35.200000000000003</v>
      </c>
      <c r="AG40">
        <v>35.5</v>
      </c>
      <c r="AH40">
        <v>28.8</v>
      </c>
      <c r="AK40">
        <v>31.8</v>
      </c>
      <c r="AL40">
        <v>34.799999999999997</v>
      </c>
      <c r="AM40">
        <v>27.7</v>
      </c>
      <c r="AN40">
        <v>32.700000000000003</v>
      </c>
      <c r="AO40">
        <v>34.9</v>
      </c>
      <c r="AP40">
        <v>30.3</v>
      </c>
      <c r="AQ40">
        <v>28.3</v>
      </c>
      <c r="AS40">
        <v>43</v>
      </c>
      <c r="AU40">
        <v>32.700000000000003</v>
      </c>
      <c r="AV40">
        <v>36.5</v>
      </c>
      <c r="AW40">
        <v>31.6</v>
      </c>
    </row>
    <row r="41" spans="1:49">
      <c r="A41" t="s">
        <v>34</v>
      </c>
      <c r="B41">
        <v>37</v>
      </c>
      <c r="C41">
        <v>42.25</v>
      </c>
      <c r="D41">
        <v>53.5</v>
      </c>
      <c r="E41">
        <v>31</v>
      </c>
      <c r="F41">
        <v>42</v>
      </c>
      <c r="G41">
        <v>33.5</v>
      </c>
      <c r="H41">
        <v>34.5</v>
      </c>
      <c r="I41">
        <v>42</v>
      </c>
      <c r="J41">
        <v>39.25</v>
      </c>
      <c r="L41">
        <v>38.5</v>
      </c>
      <c r="M41">
        <v>49</v>
      </c>
      <c r="N41">
        <v>34.5</v>
      </c>
      <c r="O41">
        <v>45</v>
      </c>
      <c r="P41">
        <v>36.5</v>
      </c>
      <c r="Q41">
        <v>39</v>
      </c>
      <c r="S41">
        <v>44</v>
      </c>
      <c r="T41">
        <v>39.25</v>
      </c>
      <c r="U41">
        <v>35.5</v>
      </c>
      <c r="V41">
        <v>45</v>
      </c>
      <c r="X41">
        <v>40.5</v>
      </c>
      <c r="Z41">
        <v>33.5</v>
      </c>
      <c r="AA41">
        <v>41</v>
      </c>
      <c r="AB41">
        <v>37</v>
      </c>
      <c r="AC41">
        <v>40.5</v>
      </c>
      <c r="AE41">
        <v>41</v>
      </c>
      <c r="AG41">
        <v>41.5</v>
      </c>
      <c r="AH41">
        <v>34</v>
      </c>
      <c r="AK41">
        <v>38</v>
      </c>
      <c r="AL41">
        <v>34.5</v>
      </c>
      <c r="AM41">
        <v>32</v>
      </c>
      <c r="AN41">
        <v>40</v>
      </c>
      <c r="AO41">
        <v>43.5</v>
      </c>
      <c r="AP41">
        <v>36.75</v>
      </c>
      <c r="AQ41">
        <v>39.25</v>
      </c>
      <c r="AS41">
        <v>45.5</v>
      </c>
      <c r="AU41">
        <v>35.75</v>
      </c>
      <c r="AV41">
        <v>46.5</v>
      </c>
      <c r="AW41">
        <v>38.5</v>
      </c>
    </row>
    <row r="42" spans="1:49">
      <c r="A42" t="s">
        <v>35</v>
      </c>
      <c r="B42">
        <v>43.5</v>
      </c>
      <c r="C42">
        <v>52</v>
      </c>
      <c r="D42">
        <v>64</v>
      </c>
      <c r="E42">
        <v>41</v>
      </c>
      <c r="F42">
        <v>48</v>
      </c>
      <c r="G42">
        <v>46.5</v>
      </c>
      <c r="H42">
        <v>38.5</v>
      </c>
      <c r="I42">
        <v>47</v>
      </c>
      <c r="J42">
        <v>46</v>
      </c>
      <c r="L42">
        <v>42.5</v>
      </c>
      <c r="M42">
        <v>51</v>
      </c>
      <c r="N42">
        <v>40.5</v>
      </c>
      <c r="O42">
        <v>46</v>
      </c>
      <c r="P42">
        <v>43</v>
      </c>
      <c r="Q42">
        <v>47</v>
      </c>
      <c r="S42">
        <v>48</v>
      </c>
      <c r="T42">
        <v>41.5</v>
      </c>
      <c r="U42">
        <v>47</v>
      </c>
      <c r="V42">
        <v>45.25</v>
      </c>
      <c r="X42">
        <v>49</v>
      </c>
      <c r="Z42">
        <v>43.5</v>
      </c>
      <c r="AA42">
        <v>43.5</v>
      </c>
      <c r="AB42">
        <v>41</v>
      </c>
      <c r="AC42">
        <v>43.25</v>
      </c>
      <c r="AE42">
        <v>47</v>
      </c>
      <c r="AG42">
        <v>51</v>
      </c>
      <c r="AH42">
        <v>42.5</v>
      </c>
      <c r="AK42">
        <v>43.5</v>
      </c>
      <c r="AL42">
        <v>46.5</v>
      </c>
      <c r="AM42">
        <v>42.5</v>
      </c>
      <c r="AN42">
        <v>47</v>
      </c>
      <c r="AO42">
        <v>49</v>
      </c>
      <c r="AP42">
        <v>44.25</v>
      </c>
      <c r="AQ42">
        <v>43.5</v>
      </c>
      <c r="AS42">
        <v>52.5</v>
      </c>
      <c r="AU42">
        <v>45.25</v>
      </c>
      <c r="AV42">
        <v>48.75</v>
      </c>
      <c r="AW42">
        <v>45</v>
      </c>
    </row>
    <row r="43" spans="1:49">
      <c r="A43" t="s">
        <v>36</v>
      </c>
      <c r="D43">
        <v>70</v>
      </c>
      <c r="F43">
        <v>140</v>
      </c>
      <c r="G43">
        <v>90</v>
      </c>
      <c r="L43">
        <v>80</v>
      </c>
      <c r="N43">
        <v>90</v>
      </c>
      <c r="V43">
        <v>95</v>
      </c>
      <c r="AC43">
        <v>85</v>
      </c>
      <c r="AE43">
        <v>140</v>
      </c>
      <c r="AF43">
        <v>90</v>
      </c>
      <c r="AG43">
        <v>85</v>
      </c>
      <c r="AH43">
        <v>80</v>
      </c>
      <c r="AL43">
        <v>60</v>
      </c>
      <c r="AM43">
        <v>90</v>
      </c>
      <c r="AQ43">
        <v>90</v>
      </c>
      <c r="AS43">
        <v>90</v>
      </c>
      <c r="AU43">
        <v>90</v>
      </c>
      <c r="AV43">
        <v>80</v>
      </c>
      <c r="AW43">
        <v>90</v>
      </c>
    </row>
    <row r="44" spans="1:49">
      <c r="A44" t="s">
        <v>37</v>
      </c>
      <c r="D44">
        <v>27</v>
      </c>
      <c r="F44">
        <v>45</v>
      </c>
      <c r="G44">
        <v>30</v>
      </c>
      <c r="L44">
        <v>27</v>
      </c>
      <c r="N44">
        <v>30</v>
      </c>
      <c r="V44">
        <v>47</v>
      </c>
      <c r="AC44">
        <v>28</v>
      </c>
      <c r="AE44">
        <v>33</v>
      </c>
      <c r="AF44">
        <v>30</v>
      </c>
      <c r="AG44">
        <v>27</v>
      </c>
      <c r="AH44">
        <v>27</v>
      </c>
      <c r="AL44">
        <v>27</v>
      </c>
      <c r="AM44">
        <v>30</v>
      </c>
      <c r="AQ44">
        <v>30</v>
      </c>
      <c r="AS44">
        <v>30</v>
      </c>
      <c r="AU44">
        <v>30</v>
      </c>
      <c r="AV44">
        <v>27</v>
      </c>
      <c r="AW44">
        <v>30</v>
      </c>
    </row>
    <row r="45" spans="1:49" s="17" customFormat="1">
      <c r="A45" s="17" t="s">
        <v>179</v>
      </c>
      <c r="B45" s="17">
        <v>41568</v>
      </c>
      <c r="C45" s="17">
        <v>41571</v>
      </c>
      <c r="D45" s="17">
        <v>41572</v>
      </c>
      <c r="E45" s="17">
        <v>41568</v>
      </c>
      <c r="F45" s="17">
        <v>41570</v>
      </c>
      <c r="G45" s="17">
        <v>41572</v>
      </c>
      <c r="H45" s="17">
        <v>41570</v>
      </c>
      <c r="I45" s="17">
        <v>41568</v>
      </c>
      <c r="J45" s="17">
        <v>41572</v>
      </c>
      <c r="L45" s="17">
        <v>41568</v>
      </c>
      <c r="M45" s="18">
        <v>41572</v>
      </c>
      <c r="N45" s="17">
        <v>41568</v>
      </c>
      <c r="O45" s="17">
        <v>41570</v>
      </c>
      <c r="P45" s="17">
        <v>41570</v>
      </c>
      <c r="Q45" s="17">
        <v>41572</v>
      </c>
      <c r="S45" s="17">
        <v>41570</v>
      </c>
      <c r="T45" s="17">
        <v>41577</v>
      </c>
      <c r="U45" s="17">
        <v>41584</v>
      </c>
      <c r="V45" s="17">
        <v>41572</v>
      </c>
      <c r="W45" s="17">
        <v>41568</v>
      </c>
      <c r="X45" s="17">
        <v>41568</v>
      </c>
      <c r="Z45" s="17">
        <v>41568</v>
      </c>
      <c r="AA45" s="17">
        <v>41570</v>
      </c>
      <c r="AB45" s="17">
        <v>41570</v>
      </c>
      <c r="AC45" s="17">
        <v>41570</v>
      </c>
      <c r="AE45" s="17">
        <v>41570</v>
      </c>
      <c r="AF45" s="17">
        <v>41568</v>
      </c>
      <c r="AG45" s="17">
        <v>41572</v>
      </c>
      <c r="AH45" s="17">
        <v>41568</v>
      </c>
      <c r="AI45" s="17">
        <v>41570</v>
      </c>
      <c r="AK45" s="17">
        <v>41570</v>
      </c>
      <c r="AL45" s="17">
        <v>41570</v>
      </c>
      <c r="AM45" s="17">
        <v>41579</v>
      </c>
      <c r="AN45" s="17">
        <v>41572</v>
      </c>
      <c r="AO45" s="17">
        <v>41579</v>
      </c>
      <c r="AP45" s="17">
        <v>41584</v>
      </c>
      <c r="AQ45" s="17">
        <v>41582</v>
      </c>
      <c r="AS45" s="17">
        <v>41582</v>
      </c>
      <c r="AU45" s="17">
        <v>41582</v>
      </c>
      <c r="AV45" s="17">
        <v>41582</v>
      </c>
      <c r="AW45" s="17">
        <v>41582</v>
      </c>
    </row>
    <row r="46" spans="1:49">
      <c r="A46" t="s">
        <v>38</v>
      </c>
      <c r="B46">
        <v>184</v>
      </c>
      <c r="C46">
        <v>234</v>
      </c>
      <c r="D46">
        <v>312.8</v>
      </c>
      <c r="E46">
        <v>147.4</v>
      </c>
      <c r="F46">
        <v>171</v>
      </c>
      <c r="G46">
        <v>177.4</v>
      </c>
      <c r="H46">
        <v>139.19999999999999</v>
      </c>
      <c r="I46">
        <v>199.8</v>
      </c>
      <c r="J46">
        <v>160.19999999999999</v>
      </c>
      <c r="L46">
        <v>178.4</v>
      </c>
      <c r="M46">
        <v>286.2</v>
      </c>
      <c r="N46">
        <v>170.8</v>
      </c>
      <c r="O46">
        <v>225</v>
      </c>
      <c r="P46">
        <v>166.4</v>
      </c>
      <c r="Q46">
        <v>189.4</v>
      </c>
      <c r="S46">
        <v>202</v>
      </c>
      <c r="T46">
        <v>167.2</v>
      </c>
      <c r="U46">
        <v>177.4</v>
      </c>
      <c r="V46">
        <v>192.6</v>
      </c>
      <c r="W46">
        <v>257.60000000000002</v>
      </c>
      <c r="X46">
        <v>227.6</v>
      </c>
      <c r="Z46">
        <v>158.80000000000001</v>
      </c>
      <c r="AA46">
        <v>178.2</v>
      </c>
      <c r="AB46">
        <v>161.80000000000001</v>
      </c>
      <c r="AC46">
        <v>182.6</v>
      </c>
      <c r="AE46">
        <v>212.4</v>
      </c>
      <c r="AF46">
        <v>222</v>
      </c>
      <c r="AG46">
        <v>222.4</v>
      </c>
      <c r="AH46">
        <v>169.4</v>
      </c>
      <c r="AI46">
        <v>164.2</v>
      </c>
      <c r="AK46">
        <v>189.2</v>
      </c>
      <c r="AL46">
        <v>195.8</v>
      </c>
      <c r="AM46">
        <v>165.2</v>
      </c>
      <c r="AN46">
        <v>206</v>
      </c>
      <c r="AP46">
        <v>170</v>
      </c>
      <c r="AS46">
        <v>247.2</v>
      </c>
      <c r="AU46">
        <v>177.2</v>
      </c>
      <c r="AV46">
        <v>214.8</v>
      </c>
      <c r="AW46">
        <v>165.8</v>
      </c>
    </row>
    <row r="47" spans="1:49">
      <c r="A47" t="s">
        <v>39</v>
      </c>
      <c r="B47">
        <v>36</v>
      </c>
      <c r="C47">
        <v>44.2</v>
      </c>
      <c r="E47">
        <v>33.200000000000003</v>
      </c>
      <c r="F47">
        <v>47.1</v>
      </c>
      <c r="G47">
        <v>40.9</v>
      </c>
      <c r="H47">
        <v>29.1</v>
      </c>
      <c r="I47">
        <v>42.7</v>
      </c>
      <c r="J47">
        <v>44.8</v>
      </c>
      <c r="L47">
        <v>34.4</v>
      </c>
      <c r="M47">
        <v>48.6</v>
      </c>
      <c r="N47">
        <v>33.1</v>
      </c>
      <c r="O47">
        <v>38.6</v>
      </c>
      <c r="P47">
        <v>36.299999999999997</v>
      </c>
      <c r="Q47">
        <v>43.3</v>
      </c>
      <c r="S47">
        <v>48.2</v>
      </c>
      <c r="T47">
        <v>39.1</v>
      </c>
      <c r="U47">
        <v>40.9</v>
      </c>
      <c r="V47">
        <v>43.8</v>
      </c>
      <c r="W47">
        <v>44.8</v>
      </c>
      <c r="X47">
        <v>40.299999999999997</v>
      </c>
      <c r="Z47">
        <v>39.6</v>
      </c>
      <c r="AA47">
        <v>41.4</v>
      </c>
      <c r="AB47">
        <v>27.6</v>
      </c>
      <c r="AC47">
        <v>34.4</v>
      </c>
      <c r="AE47">
        <v>43.1</v>
      </c>
      <c r="AF47">
        <v>43.7</v>
      </c>
      <c r="AG47">
        <v>41.1</v>
      </c>
      <c r="AH47">
        <v>36</v>
      </c>
      <c r="AI47">
        <v>41.8</v>
      </c>
      <c r="AK47">
        <v>34.6</v>
      </c>
      <c r="AL47">
        <v>36.6</v>
      </c>
      <c r="AM47">
        <v>32.9</v>
      </c>
      <c r="AN47">
        <v>41.2</v>
      </c>
      <c r="AP47">
        <v>38.9</v>
      </c>
      <c r="AS47">
        <v>46.9</v>
      </c>
      <c r="AU47">
        <v>37.299999999999997</v>
      </c>
      <c r="AV47">
        <v>41.4</v>
      </c>
      <c r="AW47">
        <v>44.1</v>
      </c>
    </row>
    <row r="48" spans="1:49">
      <c r="A48" t="s">
        <v>40</v>
      </c>
      <c r="B48">
        <v>30.6</v>
      </c>
      <c r="C48">
        <v>40.1</v>
      </c>
      <c r="D48">
        <v>55.4</v>
      </c>
      <c r="E48">
        <v>25.7</v>
      </c>
      <c r="F48">
        <v>30.8</v>
      </c>
      <c r="G48">
        <v>31.4</v>
      </c>
      <c r="H48">
        <v>25.4</v>
      </c>
      <c r="I48">
        <v>31.8</v>
      </c>
      <c r="J48">
        <v>35.299999999999997</v>
      </c>
      <c r="L48">
        <v>31.1</v>
      </c>
      <c r="M48">
        <v>46.2</v>
      </c>
      <c r="N48">
        <v>26.4</v>
      </c>
      <c r="O48">
        <v>35.799999999999997</v>
      </c>
      <c r="P48">
        <v>26.6</v>
      </c>
      <c r="Q48">
        <v>30.6</v>
      </c>
      <c r="S48">
        <v>40.1</v>
      </c>
      <c r="T48">
        <v>28.3</v>
      </c>
      <c r="U48">
        <v>27.9</v>
      </c>
      <c r="V48">
        <v>33.799999999999997</v>
      </c>
      <c r="W48">
        <v>38.6</v>
      </c>
      <c r="X48">
        <v>37.299999999999997</v>
      </c>
      <c r="Z48">
        <v>28.1</v>
      </c>
      <c r="AA48">
        <v>33.9</v>
      </c>
      <c r="AB48">
        <v>28.6</v>
      </c>
      <c r="AC48">
        <v>31.8</v>
      </c>
      <c r="AE48">
        <v>35.4</v>
      </c>
      <c r="AF48">
        <v>37.5</v>
      </c>
      <c r="AG48">
        <v>35.9</v>
      </c>
      <c r="AH48">
        <v>28.4</v>
      </c>
      <c r="AI48">
        <v>28.8</v>
      </c>
      <c r="AK48">
        <v>31.4</v>
      </c>
      <c r="AL48">
        <v>34.299999999999997</v>
      </c>
      <c r="AM48">
        <v>27.9</v>
      </c>
      <c r="AN48">
        <v>32.200000000000003</v>
      </c>
      <c r="AP48">
        <v>30.1</v>
      </c>
      <c r="AS48">
        <v>43</v>
      </c>
      <c r="AU48">
        <v>32.4</v>
      </c>
      <c r="AV48">
        <v>36.299999999999997</v>
      </c>
      <c r="AW48">
        <v>31.9</v>
      </c>
    </row>
    <row r="49" spans="1:49">
      <c r="A49" t="s">
        <v>41</v>
      </c>
      <c r="B49">
        <v>36.5</v>
      </c>
      <c r="C49">
        <v>43</v>
      </c>
      <c r="D49">
        <v>53.5</v>
      </c>
      <c r="E49">
        <v>31</v>
      </c>
      <c r="F49">
        <v>42</v>
      </c>
      <c r="G49">
        <v>33.5</v>
      </c>
      <c r="H49">
        <v>33.25</v>
      </c>
      <c r="I49">
        <v>42.5</v>
      </c>
      <c r="J49">
        <v>40.5</v>
      </c>
      <c r="L49">
        <v>37</v>
      </c>
      <c r="M49">
        <v>48</v>
      </c>
      <c r="N49">
        <v>34</v>
      </c>
      <c r="O49">
        <v>46</v>
      </c>
      <c r="P49">
        <v>35</v>
      </c>
      <c r="Q49">
        <v>39.25</v>
      </c>
      <c r="S49">
        <v>44</v>
      </c>
      <c r="T49">
        <v>38.5</v>
      </c>
      <c r="U49">
        <v>36</v>
      </c>
      <c r="V49">
        <v>41.5</v>
      </c>
      <c r="W49">
        <v>47</v>
      </c>
      <c r="X49">
        <v>39</v>
      </c>
      <c r="Z49">
        <v>35</v>
      </c>
      <c r="AA49">
        <v>43</v>
      </c>
      <c r="AB49">
        <v>34</v>
      </c>
      <c r="AC49">
        <v>41</v>
      </c>
      <c r="AE49">
        <v>40</v>
      </c>
      <c r="AF49">
        <v>42.5</v>
      </c>
      <c r="AG49">
        <v>42</v>
      </c>
      <c r="AH49">
        <v>33.25</v>
      </c>
      <c r="AI49">
        <v>42</v>
      </c>
      <c r="AK49">
        <v>37.5</v>
      </c>
      <c r="AL49">
        <v>34</v>
      </c>
      <c r="AM49">
        <v>33</v>
      </c>
      <c r="AN49">
        <v>40</v>
      </c>
      <c r="AP49">
        <v>37.5</v>
      </c>
      <c r="AS49">
        <v>44.5</v>
      </c>
      <c r="AU49">
        <v>34.75</v>
      </c>
      <c r="AV49">
        <v>46.25</v>
      </c>
      <c r="AW49">
        <v>39.5</v>
      </c>
    </row>
    <row r="50" spans="1:49">
      <c r="A50" t="s">
        <v>42</v>
      </c>
      <c r="B50">
        <v>44</v>
      </c>
      <c r="C50">
        <v>52</v>
      </c>
      <c r="D50">
        <v>64</v>
      </c>
      <c r="E50">
        <v>40</v>
      </c>
      <c r="F50">
        <v>48</v>
      </c>
      <c r="G50">
        <v>47</v>
      </c>
      <c r="H50">
        <v>38.25</v>
      </c>
      <c r="I50">
        <v>45.5</v>
      </c>
      <c r="J50">
        <v>46.5</v>
      </c>
      <c r="L50">
        <v>42.5</v>
      </c>
      <c r="M50">
        <v>51</v>
      </c>
      <c r="N50">
        <v>41.5</v>
      </c>
      <c r="O50">
        <v>46</v>
      </c>
      <c r="P50">
        <v>43</v>
      </c>
      <c r="Q50">
        <v>46.5</v>
      </c>
      <c r="S50">
        <v>48.5</v>
      </c>
      <c r="T50">
        <v>40.5</v>
      </c>
      <c r="U50">
        <v>46</v>
      </c>
      <c r="V50">
        <v>45.5</v>
      </c>
      <c r="W50">
        <v>53.5</v>
      </c>
      <c r="X50">
        <v>48.5</v>
      </c>
      <c r="Z50">
        <v>43.25</v>
      </c>
      <c r="AA50">
        <v>44</v>
      </c>
      <c r="AB50">
        <v>42</v>
      </c>
      <c r="AC50">
        <v>43.5</v>
      </c>
      <c r="AE50">
        <v>46.5</v>
      </c>
      <c r="AF50">
        <v>52.5</v>
      </c>
      <c r="AG50">
        <v>51</v>
      </c>
      <c r="AH50">
        <v>42.25</v>
      </c>
      <c r="AI50">
        <v>43</v>
      </c>
      <c r="AK50">
        <v>43</v>
      </c>
      <c r="AL50">
        <v>44.5</v>
      </c>
      <c r="AM50">
        <v>44</v>
      </c>
      <c r="AN50">
        <v>47</v>
      </c>
      <c r="AP50">
        <v>44.5</v>
      </c>
      <c r="AS50">
        <v>53.5</v>
      </c>
      <c r="AU50">
        <v>45</v>
      </c>
      <c r="AV50">
        <v>48</v>
      </c>
      <c r="AW50">
        <v>44.75</v>
      </c>
    </row>
    <row r="51" spans="1:49">
      <c r="A51" t="s">
        <v>43</v>
      </c>
      <c r="B51">
        <v>100</v>
      </c>
      <c r="C51">
        <v>100</v>
      </c>
      <c r="D51">
        <v>70</v>
      </c>
      <c r="E51">
        <v>100</v>
      </c>
      <c r="F51">
        <v>140</v>
      </c>
      <c r="G51">
        <v>90</v>
      </c>
      <c r="H51">
        <v>100</v>
      </c>
      <c r="I51">
        <v>100</v>
      </c>
      <c r="J51">
        <v>100</v>
      </c>
      <c r="L51">
        <v>80</v>
      </c>
      <c r="M51">
        <v>100</v>
      </c>
      <c r="N51">
        <v>80</v>
      </c>
      <c r="O51">
        <v>100</v>
      </c>
      <c r="P51">
        <v>100</v>
      </c>
      <c r="Q51">
        <v>100</v>
      </c>
      <c r="S51">
        <v>100</v>
      </c>
      <c r="T51">
        <v>100</v>
      </c>
      <c r="U51">
        <v>100</v>
      </c>
      <c r="V51">
        <v>90</v>
      </c>
      <c r="W51">
        <v>90</v>
      </c>
      <c r="X51">
        <v>100</v>
      </c>
      <c r="Z51">
        <v>100</v>
      </c>
      <c r="AA51">
        <v>100</v>
      </c>
      <c r="AB51">
        <v>100</v>
      </c>
      <c r="AC51">
        <v>85</v>
      </c>
      <c r="AE51">
        <v>140</v>
      </c>
      <c r="AF51">
        <v>90</v>
      </c>
      <c r="AG51">
        <v>75</v>
      </c>
      <c r="AH51">
        <v>80</v>
      </c>
      <c r="AI51">
        <v>100</v>
      </c>
      <c r="AK51">
        <v>100</v>
      </c>
      <c r="AL51">
        <v>60</v>
      </c>
      <c r="AM51">
        <v>80</v>
      </c>
      <c r="AN51">
        <v>100</v>
      </c>
      <c r="AP51">
        <v>100</v>
      </c>
      <c r="AS51">
        <v>80</v>
      </c>
      <c r="AU51">
        <v>90</v>
      </c>
      <c r="AV51">
        <v>50</v>
      </c>
      <c r="AW51">
        <v>90</v>
      </c>
    </row>
    <row r="52" spans="1:49">
      <c r="A52" t="s">
        <v>44</v>
      </c>
      <c r="B52">
        <v>33</v>
      </c>
      <c r="C52">
        <v>33</v>
      </c>
      <c r="D52">
        <v>27</v>
      </c>
      <c r="E52">
        <v>33</v>
      </c>
      <c r="F52">
        <v>30</v>
      </c>
      <c r="G52">
        <v>30</v>
      </c>
      <c r="H52">
        <v>33</v>
      </c>
      <c r="I52">
        <v>33</v>
      </c>
      <c r="J52">
        <v>33</v>
      </c>
      <c r="L52">
        <v>27</v>
      </c>
      <c r="M52">
        <v>33</v>
      </c>
      <c r="N52">
        <v>27</v>
      </c>
      <c r="O52">
        <v>33</v>
      </c>
      <c r="P52">
        <v>33</v>
      </c>
      <c r="Q52">
        <v>33</v>
      </c>
      <c r="S52">
        <v>33</v>
      </c>
      <c r="T52">
        <v>33</v>
      </c>
      <c r="U52">
        <v>33</v>
      </c>
      <c r="V52">
        <v>45</v>
      </c>
      <c r="W52">
        <v>30</v>
      </c>
      <c r="X52">
        <v>33</v>
      </c>
      <c r="Z52">
        <v>33</v>
      </c>
      <c r="AA52">
        <v>33</v>
      </c>
      <c r="AB52">
        <v>33</v>
      </c>
      <c r="AC52">
        <v>28</v>
      </c>
      <c r="AE52">
        <v>100</v>
      </c>
      <c r="AF52">
        <v>30</v>
      </c>
      <c r="AG52">
        <v>25</v>
      </c>
      <c r="AH52">
        <v>27</v>
      </c>
      <c r="AI52">
        <v>33</v>
      </c>
      <c r="AK52">
        <v>33</v>
      </c>
      <c r="AL52">
        <v>27</v>
      </c>
      <c r="AM52">
        <v>25</v>
      </c>
      <c r="AN52">
        <v>33</v>
      </c>
      <c r="AP52">
        <v>33</v>
      </c>
      <c r="AS52">
        <v>30</v>
      </c>
      <c r="AU52">
        <v>30</v>
      </c>
      <c r="AV52">
        <v>25</v>
      </c>
      <c r="AW52">
        <v>30</v>
      </c>
    </row>
    <row r="53" spans="1:49" s="17" customFormat="1">
      <c r="A53" s="17" t="s">
        <v>180</v>
      </c>
      <c r="B53" s="17">
        <v>41575</v>
      </c>
      <c r="C53" s="17">
        <v>41582</v>
      </c>
      <c r="D53" s="17">
        <v>41579</v>
      </c>
      <c r="F53" s="17">
        <v>41577</v>
      </c>
      <c r="G53" s="17">
        <v>41579</v>
      </c>
      <c r="H53" s="17">
        <v>41577</v>
      </c>
      <c r="I53" s="17">
        <v>41575</v>
      </c>
      <c r="L53" s="17">
        <v>41575</v>
      </c>
      <c r="M53" s="17">
        <v>41582</v>
      </c>
      <c r="N53" s="17">
        <v>41575</v>
      </c>
      <c r="O53" s="17">
        <v>41577</v>
      </c>
      <c r="P53" s="17">
        <v>41577</v>
      </c>
      <c r="Q53" s="17">
        <v>41577</v>
      </c>
      <c r="S53" s="17">
        <v>41577</v>
      </c>
      <c r="T53" s="17">
        <v>41584</v>
      </c>
      <c r="V53" s="17">
        <v>41579</v>
      </c>
      <c r="W53" s="17">
        <v>41582</v>
      </c>
      <c r="X53" s="17">
        <v>41575</v>
      </c>
      <c r="Z53" s="17">
        <v>41575</v>
      </c>
      <c r="AA53" s="17">
        <v>41577</v>
      </c>
      <c r="AB53" s="17">
        <v>41577</v>
      </c>
      <c r="AC53" s="17">
        <v>41577</v>
      </c>
      <c r="AE53" s="17">
        <v>41577</v>
      </c>
      <c r="AG53" s="17">
        <v>41579</v>
      </c>
      <c r="AH53" s="17">
        <v>41575</v>
      </c>
      <c r="AI53" s="17">
        <v>41577</v>
      </c>
      <c r="AK53" s="17">
        <v>41577</v>
      </c>
      <c r="AL53" s="17">
        <v>41577</v>
      </c>
      <c r="AM53" s="17">
        <v>41586</v>
      </c>
      <c r="AN53" s="17">
        <v>41579</v>
      </c>
      <c r="AP53" s="17">
        <v>41591</v>
      </c>
      <c r="AQ53" s="17">
        <v>41589</v>
      </c>
      <c r="AS53" s="17">
        <v>41589</v>
      </c>
      <c r="AU53" s="17">
        <v>41589</v>
      </c>
      <c r="AV53" s="17">
        <v>41589</v>
      </c>
      <c r="AW53" s="17">
        <v>41589</v>
      </c>
    </row>
    <row r="54" spans="1:49">
      <c r="A54" t="s">
        <v>45</v>
      </c>
      <c r="B54">
        <v>182.6</v>
      </c>
      <c r="C54">
        <v>232</v>
      </c>
      <c r="F54">
        <v>172.6</v>
      </c>
      <c r="G54">
        <v>178.8</v>
      </c>
      <c r="H54">
        <v>142</v>
      </c>
      <c r="I54">
        <v>199.8</v>
      </c>
      <c r="L54">
        <v>177</v>
      </c>
      <c r="M54">
        <v>284.2</v>
      </c>
      <c r="N54">
        <v>167.8</v>
      </c>
      <c r="O54">
        <v>223.2</v>
      </c>
      <c r="P54">
        <v>165.2</v>
      </c>
      <c r="Q54">
        <v>190.4</v>
      </c>
      <c r="S54">
        <v>202.8</v>
      </c>
      <c r="T54">
        <v>163.80000000000001</v>
      </c>
      <c r="V54">
        <v>191</v>
      </c>
      <c r="W54">
        <v>256.60000000000002</v>
      </c>
      <c r="X54">
        <v>228.4</v>
      </c>
      <c r="Z54">
        <v>158.19999999999999</v>
      </c>
      <c r="AA54">
        <v>176.6</v>
      </c>
      <c r="AB54">
        <v>163</v>
      </c>
      <c r="AC54">
        <v>181.2</v>
      </c>
      <c r="AE54">
        <v>209.6</v>
      </c>
      <c r="AG54">
        <v>220.4</v>
      </c>
      <c r="AH54">
        <v>170.8</v>
      </c>
      <c r="AI54">
        <v>165.8</v>
      </c>
      <c r="AK54">
        <v>188</v>
      </c>
      <c r="AL54">
        <v>197.4</v>
      </c>
      <c r="AM54">
        <v>163.4</v>
      </c>
      <c r="AN54">
        <v>206.2</v>
      </c>
      <c r="AP54">
        <v>170</v>
      </c>
      <c r="AQ54">
        <v>188</v>
      </c>
      <c r="AU54">
        <v>173.8</v>
      </c>
      <c r="AV54">
        <v>215.4</v>
      </c>
      <c r="AW54">
        <v>164.8</v>
      </c>
    </row>
    <row r="55" spans="1:49">
      <c r="A55" t="s">
        <v>46</v>
      </c>
      <c r="B55">
        <v>36.1</v>
      </c>
      <c r="C55">
        <v>44.3</v>
      </c>
      <c r="F55">
        <v>46.5</v>
      </c>
      <c r="G55">
        <v>40.700000000000003</v>
      </c>
      <c r="H55">
        <v>28.8</v>
      </c>
      <c r="I55">
        <v>42.1</v>
      </c>
      <c r="L55">
        <v>33.299999999999997</v>
      </c>
      <c r="M55">
        <v>48</v>
      </c>
      <c r="N55">
        <v>33</v>
      </c>
      <c r="O55">
        <v>38.299999999999997</v>
      </c>
      <c r="P55">
        <v>35.6</v>
      </c>
      <c r="Q55">
        <v>41</v>
      </c>
      <c r="S55">
        <v>48.6</v>
      </c>
      <c r="T55">
        <v>38.6</v>
      </c>
      <c r="V55">
        <v>44.3</v>
      </c>
      <c r="W55">
        <v>45.4</v>
      </c>
      <c r="X55">
        <v>40.1</v>
      </c>
      <c r="Z55">
        <v>39.5</v>
      </c>
      <c r="AA55">
        <v>41.4</v>
      </c>
      <c r="AB55">
        <v>27</v>
      </c>
      <c r="AC55">
        <v>34.299999999999997</v>
      </c>
      <c r="AE55">
        <v>42.9</v>
      </c>
      <c r="AG55">
        <v>41.1</v>
      </c>
      <c r="AH55">
        <v>34.299999999999997</v>
      </c>
      <c r="AI55">
        <v>40.4</v>
      </c>
      <c r="AK55">
        <v>33.299999999999997</v>
      </c>
      <c r="AL55">
        <v>36.9</v>
      </c>
      <c r="AM55">
        <v>34.1</v>
      </c>
      <c r="AN55">
        <v>41.8</v>
      </c>
      <c r="AP55">
        <v>3934</v>
      </c>
      <c r="AQ55">
        <v>39.5</v>
      </c>
      <c r="AU55">
        <v>38</v>
      </c>
      <c r="AV55">
        <v>41.3</v>
      </c>
      <c r="AW55">
        <v>43.3</v>
      </c>
    </row>
    <row r="56" spans="1:49">
      <c r="A56" t="s">
        <v>47</v>
      </c>
      <c r="B56">
        <v>30.4</v>
      </c>
      <c r="C56">
        <v>39.799999999999997</v>
      </c>
      <c r="F56">
        <v>31.3</v>
      </c>
      <c r="G56">
        <v>31.7</v>
      </c>
      <c r="H56">
        <v>26</v>
      </c>
      <c r="I56">
        <v>31.9</v>
      </c>
      <c r="L56">
        <v>30.9</v>
      </c>
      <c r="M56">
        <v>45.9</v>
      </c>
      <c r="N56">
        <v>25.9</v>
      </c>
      <c r="O56">
        <v>35.5</v>
      </c>
      <c r="P56">
        <v>26.4</v>
      </c>
      <c r="Q56">
        <v>30.7</v>
      </c>
      <c r="S56">
        <v>40.299999999999997</v>
      </c>
      <c r="T56">
        <v>27.7</v>
      </c>
      <c r="V56">
        <v>33.5</v>
      </c>
      <c r="W56">
        <v>38.4</v>
      </c>
      <c r="X56">
        <v>37.4</v>
      </c>
      <c r="Z56">
        <v>28</v>
      </c>
      <c r="AA56">
        <v>33.6</v>
      </c>
      <c r="AB56">
        <v>28.9</v>
      </c>
      <c r="AC56">
        <v>31.6</v>
      </c>
      <c r="AE56">
        <v>34.9</v>
      </c>
      <c r="AG56">
        <v>35.6</v>
      </c>
      <c r="AH56">
        <v>28.7</v>
      </c>
      <c r="AI56">
        <v>29.1</v>
      </c>
      <c r="AK56">
        <v>31.3</v>
      </c>
      <c r="AL56">
        <v>34.700000000000003</v>
      </c>
      <c r="AM56">
        <v>27.7</v>
      </c>
      <c r="AN56">
        <v>32.200000000000003</v>
      </c>
      <c r="AP56">
        <v>30.1</v>
      </c>
      <c r="AQ56">
        <v>28.2</v>
      </c>
      <c r="AU56">
        <v>31.9</v>
      </c>
      <c r="AV56">
        <v>36.5</v>
      </c>
      <c r="AW56">
        <v>31.7</v>
      </c>
    </row>
    <row r="57" spans="1:49">
      <c r="A57" t="s">
        <v>48</v>
      </c>
      <c r="B57">
        <v>37.5</v>
      </c>
      <c r="C57">
        <v>42</v>
      </c>
      <c r="F57">
        <v>41</v>
      </c>
      <c r="G57">
        <v>35.5</v>
      </c>
      <c r="H57">
        <v>34</v>
      </c>
      <c r="I57">
        <v>41.25</v>
      </c>
      <c r="L57">
        <v>39.5</v>
      </c>
      <c r="M57">
        <v>47.25</v>
      </c>
      <c r="N57">
        <v>32.75</v>
      </c>
      <c r="O57">
        <v>45</v>
      </c>
      <c r="P57">
        <v>35</v>
      </c>
      <c r="Q57">
        <v>39.5</v>
      </c>
      <c r="S57">
        <v>44.5</v>
      </c>
      <c r="T57">
        <v>35.75</v>
      </c>
      <c r="V57">
        <v>43</v>
      </c>
      <c r="W57">
        <v>45</v>
      </c>
      <c r="X57">
        <v>38.75</v>
      </c>
      <c r="Z57">
        <v>34</v>
      </c>
      <c r="AA57">
        <v>41.5</v>
      </c>
      <c r="AB57">
        <v>33</v>
      </c>
      <c r="AC57">
        <v>39.75</v>
      </c>
      <c r="AE57">
        <v>41</v>
      </c>
      <c r="AG57">
        <v>43</v>
      </c>
      <c r="AH57">
        <v>33.5</v>
      </c>
      <c r="AI57">
        <v>42</v>
      </c>
      <c r="AK57">
        <v>37</v>
      </c>
      <c r="AL57">
        <v>36</v>
      </c>
      <c r="AM57">
        <v>31.5</v>
      </c>
      <c r="AN57">
        <v>42</v>
      </c>
      <c r="AP57">
        <v>37.5</v>
      </c>
      <c r="AQ57">
        <v>39.25</v>
      </c>
      <c r="AU57">
        <v>34.25</v>
      </c>
      <c r="AV57">
        <v>46.25</v>
      </c>
      <c r="AW57">
        <v>39</v>
      </c>
    </row>
    <row r="58" spans="1:49">
      <c r="A58" t="s">
        <v>49</v>
      </c>
      <c r="B58">
        <v>44.5</v>
      </c>
      <c r="C58">
        <v>51</v>
      </c>
      <c r="F58">
        <v>47</v>
      </c>
      <c r="G58">
        <v>47.25</v>
      </c>
      <c r="H58">
        <v>38.5</v>
      </c>
      <c r="I58">
        <v>47.5</v>
      </c>
      <c r="L58">
        <v>42</v>
      </c>
      <c r="M58">
        <v>53</v>
      </c>
      <c r="N58">
        <v>38.75</v>
      </c>
      <c r="O58">
        <v>46</v>
      </c>
      <c r="P58">
        <v>43</v>
      </c>
      <c r="Q58">
        <v>47</v>
      </c>
      <c r="S58">
        <v>48.5</v>
      </c>
      <c r="T58">
        <v>40.25</v>
      </c>
      <c r="V58">
        <v>46.25</v>
      </c>
      <c r="W58">
        <v>54</v>
      </c>
      <c r="X58">
        <v>47.75</v>
      </c>
      <c r="Z58">
        <v>43.25</v>
      </c>
      <c r="AA58">
        <v>45.25</v>
      </c>
      <c r="AB58">
        <v>41</v>
      </c>
      <c r="AC58">
        <v>42.5</v>
      </c>
      <c r="AE58">
        <v>46</v>
      </c>
      <c r="AG58">
        <v>49.75</v>
      </c>
      <c r="AH58">
        <v>42</v>
      </c>
      <c r="AI58">
        <v>43.5</v>
      </c>
      <c r="AK58">
        <v>43</v>
      </c>
      <c r="AL58">
        <v>46</v>
      </c>
      <c r="AM58">
        <v>42.75</v>
      </c>
      <c r="AN58">
        <v>48</v>
      </c>
      <c r="AP58">
        <v>44.75</v>
      </c>
      <c r="AQ58">
        <v>42.75</v>
      </c>
      <c r="AU58">
        <v>44</v>
      </c>
      <c r="AV58">
        <v>47.5</v>
      </c>
      <c r="AW58">
        <v>45</v>
      </c>
    </row>
    <row r="59" spans="1:49">
      <c r="A59" t="s">
        <v>50</v>
      </c>
      <c r="B59">
        <v>100</v>
      </c>
      <c r="C59">
        <v>100</v>
      </c>
      <c r="D59">
        <v>70</v>
      </c>
      <c r="F59">
        <v>115</v>
      </c>
      <c r="G59">
        <v>80</v>
      </c>
      <c r="H59">
        <v>90</v>
      </c>
      <c r="I59">
        <v>90</v>
      </c>
      <c r="L59">
        <v>80</v>
      </c>
      <c r="M59">
        <v>90</v>
      </c>
      <c r="N59">
        <v>80</v>
      </c>
      <c r="O59">
        <v>50</v>
      </c>
      <c r="P59">
        <v>75</v>
      </c>
      <c r="Q59">
        <v>95</v>
      </c>
      <c r="S59">
        <v>90</v>
      </c>
      <c r="T59">
        <v>100</v>
      </c>
      <c r="V59">
        <v>75</v>
      </c>
      <c r="W59">
        <v>90</v>
      </c>
      <c r="X59">
        <v>90</v>
      </c>
      <c r="Z59">
        <v>100</v>
      </c>
      <c r="AA59">
        <v>100</v>
      </c>
      <c r="AB59">
        <v>100</v>
      </c>
      <c r="AC59">
        <v>85</v>
      </c>
      <c r="AE59">
        <v>140</v>
      </c>
      <c r="AG59">
        <v>55</v>
      </c>
      <c r="AH59">
        <v>80</v>
      </c>
      <c r="AI59">
        <v>100</v>
      </c>
      <c r="AK59">
        <v>100</v>
      </c>
      <c r="AL59">
        <v>50</v>
      </c>
      <c r="AM59">
        <v>80</v>
      </c>
      <c r="AN59">
        <v>90</v>
      </c>
      <c r="AP59">
        <v>95</v>
      </c>
      <c r="AQ59">
        <v>80</v>
      </c>
      <c r="AU59">
        <v>90</v>
      </c>
      <c r="AV59">
        <v>50</v>
      </c>
      <c r="AW59">
        <v>90</v>
      </c>
    </row>
    <row r="60" spans="1:49">
      <c r="A60" t="s">
        <v>51</v>
      </c>
      <c r="B60">
        <v>33</v>
      </c>
      <c r="C60">
        <v>33</v>
      </c>
      <c r="D60">
        <v>27</v>
      </c>
      <c r="F60">
        <v>115</v>
      </c>
      <c r="G60">
        <v>27</v>
      </c>
      <c r="H60">
        <v>30</v>
      </c>
      <c r="I60">
        <v>30</v>
      </c>
      <c r="L60">
        <v>27</v>
      </c>
      <c r="M60">
        <v>30</v>
      </c>
      <c r="N60">
        <v>27</v>
      </c>
      <c r="O60">
        <v>25</v>
      </c>
      <c r="P60">
        <v>30</v>
      </c>
      <c r="Q60">
        <v>28</v>
      </c>
      <c r="S60">
        <v>30</v>
      </c>
      <c r="T60">
        <v>33</v>
      </c>
      <c r="V60">
        <v>45</v>
      </c>
      <c r="W60">
        <v>30</v>
      </c>
      <c r="X60">
        <v>30</v>
      </c>
      <c r="Z60">
        <v>33</v>
      </c>
      <c r="AA60">
        <v>33</v>
      </c>
      <c r="AB60">
        <v>33</v>
      </c>
      <c r="AC60">
        <v>28</v>
      </c>
      <c r="AE60">
        <v>100</v>
      </c>
      <c r="AG60">
        <v>25</v>
      </c>
      <c r="AH60">
        <v>27</v>
      </c>
      <c r="AI60">
        <v>33</v>
      </c>
      <c r="AK60">
        <v>33</v>
      </c>
      <c r="AL60">
        <v>17</v>
      </c>
      <c r="AM60">
        <v>25</v>
      </c>
      <c r="AN60">
        <v>30</v>
      </c>
      <c r="AP60">
        <v>30</v>
      </c>
      <c r="AQ60">
        <v>27</v>
      </c>
      <c r="AU60">
        <v>30</v>
      </c>
      <c r="AV60">
        <v>25</v>
      </c>
      <c r="AW60">
        <v>30</v>
      </c>
    </row>
    <row r="61" spans="1:49" s="17" customFormat="1">
      <c r="A61" s="17" t="s">
        <v>181</v>
      </c>
      <c r="C61" s="17">
        <v>41586</v>
      </c>
      <c r="D61" s="17">
        <v>41586</v>
      </c>
      <c r="F61" s="17">
        <v>41584</v>
      </c>
      <c r="G61" s="17">
        <v>41586</v>
      </c>
      <c r="H61" s="17">
        <v>41584</v>
      </c>
      <c r="I61" s="17">
        <v>41582</v>
      </c>
      <c r="L61" s="17">
        <v>41584</v>
      </c>
      <c r="M61" s="17">
        <v>41586</v>
      </c>
      <c r="N61" s="17">
        <v>41582</v>
      </c>
      <c r="O61" s="17">
        <v>41584</v>
      </c>
      <c r="P61" s="17">
        <v>41584</v>
      </c>
      <c r="Q61" s="17">
        <v>41584</v>
      </c>
      <c r="S61" s="17">
        <v>41584</v>
      </c>
      <c r="T61" s="17">
        <v>41591</v>
      </c>
      <c r="V61" s="17">
        <v>41586</v>
      </c>
      <c r="X61" s="17">
        <v>41582</v>
      </c>
      <c r="Z61" s="17">
        <v>41589</v>
      </c>
      <c r="AA61" s="17">
        <v>41584</v>
      </c>
      <c r="AB61" s="17">
        <v>41591</v>
      </c>
      <c r="AC61" s="17">
        <v>41584</v>
      </c>
      <c r="AE61" s="17">
        <v>41584</v>
      </c>
      <c r="AG61" s="17">
        <v>41585</v>
      </c>
      <c r="AH61" s="17">
        <v>41582</v>
      </c>
      <c r="AI61" s="17">
        <v>41584</v>
      </c>
      <c r="AK61" s="17">
        <v>41584</v>
      </c>
      <c r="AL61" s="17">
        <v>41584</v>
      </c>
      <c r="AM61" s="17">
        <v>41592</v>
      </c>
      <c r="AN61" s="17">
        <v>41586</v>
      </c>
      <c r="AP61" s="17">
        <v>41598</v>
      </c>
      <c r="AS61" s="17">
        <v>41591</v>
      </c>
      <c r="AU61" s="17">
        <v>41596</v>
      </c>
      <c r="AV61" s="17">
        <v>41596</v>
      </c>
      <c r="AW61" s="17">
        <v>41596</v>
      </c>
    </row>
    <row r="62" spans="1:49">
      <c r="A62" t="s">
        <v>52</v>
      </c>
      <c r="C62">
        <v>231.8</v>
      </c>
      <c r="D62">
        <v>313.60000000000002</v>
      </c>
      <c r="F62">
        <v>171.6</v>
      </c>
      <c r="H62">
        <v>138.6</v>
      </c>
      <c r="I62">
        <v>197</v>
      </c>
      <c r="L62">
        <v>175.4</v>
      </c>
      <c r="M62">
        <v>282</v>
      </c>
      <c r="N62">
        <v>168.2</v>
      </c>
      <c r="O62">
        <v>224.8</v>
      </c>
      <c r="P62">
        <v>163.4</v>
      </c>
      <c r="Q62">
        <v>189.6</v>
      </c>
      <c r="S62">
        <v>201.4</v>
      </c>
      <c r="T62">
        <v>164.2</v>
      </c>
      <c r="V62">
        <v>192.2</v>
      </c>
      <c r="X62">
        <v>229.2</v>
      </c>
      <c r="Z62">
        <v>158.69999999999999</v>
      </c>
      <c r="AA62">
        <v>177</v>
      </c>
      <c r="AB62">
        <v>161.80000000000001</v>
      </c>
      <c r="AC62">
        <v>180.4</v>
      </c>
      <c r="AE62">
        <v>211.6</v>
      </c>
      <c r="AG62">
        <v>218</v>
      </c>
      <c r="AH62">
        <v>169.6</v>
      </c>
      <c r="AI62">
        <v>163.6</v>
      </c>
      <c r="AK62">
        <v>190.8</v>
      </c>
      <c r="AM62">
        <v>166.2</v>
      </c>
      <c r="AN62">
        <v>203</v>
      </c>
      <c r="AP62">
        <v>169.2</v>
      </c>
      <c r="AS62">
        <v>246.6</v>
      </c>
      <c r="AU62">
        <v>177.8</v>
      </c>
      <c r="AV62">
        <v>215.4</v>
      </c>
      <c r="AW62">
        <v>165</v>
      </c>
    </row>
    <row r="63" spans="1:49">
      <c r="A63" t="s">
        <v>53</v>
      </c>
      <c r="C63">
        <v>44.4</v>
      </c>
      <c r="F63">
        <v>47.6</v>
      </c>
      <c r="H63">
        <v>28.7</v>
      </c>
      <c r="I63">
        <v>42.7</v>
      </c>
      <c r="L63">
        <v>32.5</v>
      </c>
      <c r="M63">
        <v>48.8</v>
      </c>
      <c r="N63">
        <v>33</v>
      </c>
      <c r="O63">
        <v>38.6</v>
      </c>
      <c r="P63">
        <v>36</v>
      </c>
      <c r="Q63">
        <v>41.9</v>
      </c>
      <c r="S63">
        <v>48.5</v>
      </c>
      <c r="T63">
        <v>38.700000000000003</v>
      </c>
      <c r="V63">
        <v>44.5</v>
      </c>
      <c r="X63">
        <v>40.6</v>
      </c>
      <c r="Z63">
        <v>39.4</v>
      </c>
      <c r="AA63">
        <v>41.4</v>
      </c>
      <c r="AB63">
        <v>28</v>
      </c>
      <c r="AC63">
        <v>34.5</v>
      </c>
      <c r="AE63">
        <v>42.3</v>
      </c>
      <c r="AG63">
        <v>40.700000000000003</v>
      </c>
      <c r="AH63">
        <v>34.6</v>
      </c>
      <c r="AI63">
        <v>40.4</v>
      </c>
      <c r="AK63">
        <v>33.299999999999997</v>
      </c>
      <c r="AM63">
        <v>33.700000000000003</v>
      </c>
      <c r="AN63">
        <v>40.700000000000003</v>
      </c>
      <c r="AP63">
        <v>39.700000000000003</v>
      </c>
      <c r="AS63">
        <v>46.9</v>
      </c>
      <c r="AU63">
        <v>37.5</v>
      </c>
      <c r="AV63">
        <v>41.7</v>
      </c>
      <c r="AW63">
        <v>42.9</v>
      </c>
    </row>
    <row r="64" spans="1:49">
      <c r="A64" t="s">
        <v>54</v>
      </c>
      <c r="C64">
        <v>39.799999999999997</v>
      </c>
      <c r="D64">
        <v>55.3</v>
      </c>
      <c r="F64">
        <v>30.9</v>
      </c>
      <c r="H64">
        <v>25.3</v>
      </c>
      <c r="I64">
        <v>31.3</v>
      </c>
      <c r="L64">
        <v>30.6</v>
      </c>
      <c r="M64">
        <v>45.5</v>
      </c>
      <c r="N64">
        <v>25.9</v>
      </c>
      <c r="O64">
        <v>35.700000000000003</v>
      </c>
      <c r="P64">
        <v>26.1</v>
      </c>
      <c r="Q64">
        <v>30.6</v>
      </c>
      <c r="S64">
        <v>40</v>
      </c>
      <c r="T64">
        <v>27.7</v>
      </c>
      <c r="V64">
        <v>33.700000000000003</v>
      </c>
      <c r="X64">
        <v>37.5</v>
      </c>
      <c r="Z64">
        <v>27.9</v>
      </c>
      <c r="AA64">
        <v>33.700000000000003</v>
      </c>
      <c r="AB64">
        <v>28.7</v>
      </c>
      <c r="AC64">
        <v>31.5</v>
      </c>
      <c r="AE64">
        <v>35.200000000000003</v>
      </c>
      <c r="AG64">
        <v>35.200000000000003</v>
      </c>
      <c r="AH64">
        <v>28.4</v>
      </c>
      <c r="AI64">
        <v>28.5</v>
      </c>
      <c r="AK64">
        <v>31.7</v>
      </c>
      <c r="AM64">
        <v>28.1</v>
      </c>
      <c r="AN64">
        <v>31.8</v>
      </c>
      <c r="AP64">
        <v>30</v>
      </c>
      <c r="AS64">
        <v>43</v>
      </c>
      <c r="AU64">
        <v>32.5</v>
      </c>
      <c r="AV64">
        <v>36.5</v>
      </c>
      <c r="AW64">
        <v>31.7</v>
      </c>
    </row>
    <row r="65" spans="1:49">
      <c r="A65" t="s">
        <v>55</v>
      </c>
      <c r="C65">
        <v>42</v>
      </c>
      <c r="D65">
        <v>53.5</v>
      </c>
      <c r="F65">
        <v>40</v>
      </c>
      <c r="H65">
        <v>34</v>
      </c>
      <c r="I65">
        <v>42</v>
      </c>
      <c r="L65">
        <v>39.5</v>
      </c>
      <c r="M65">
        <v>48</v>
      </c>
      <c r="N65">
        <v>33.5</v>
      </c>
      <c r="O65">
        <v>44</v>
      </c>
      <c r="P65">
        <v>35</v>
      </c>
      <c r="Q65">
        <v>38.5</v>
      </c>
      <c r="S65">
        <v>42.5</v>
      </c>
      <c r="T65">
        <v>37</v>
      </c>
      <c r="V65">
        <v>43</v>
      </c>
      <c r="X65">
        <v>38.75</v>
      </c>
      <c r="Z65">
        <v>34</v>
      </c>
      <c r="AA65">
        <v>41.25</v>
      </c>
      <c r="AB65">
        <v>33</v>
      </c>
      <c r="AC65">
        <v>40.5</v>
      </c>
      <c r="AE65">
        <v>41</v>
      </c>
      <c r="AG65">
        <v>41.25</v>
      </c>
      <c r="AH65">
        <v>33</v>
      </c>
      <c r="AI65">
        <v>39.5</v>
      </c>
      <c r="AK65">
        <v>36.5</v>
      </c>
      <c r="AM65">
        <v>32.25</v>
      </c>
      <c r="AN65">
        <v>40.5</v>
      </c>
      <c r="AP65">
        <v>36.5</v>
      </c>
      <c r="AS65">
        <v>47</v>
      </c>
      <c r="AU65">
        <v>34.75</v>
      </c>
      <c r="AV65">
        <v>47</v>
      </c>
      <c r="AW65">
        <v>38.25</v>
      </c>
    </row>
    <row r="66" spans="1:49">
      <c r="A66" t="s">
        <v>56</v>
      </c>
      <c r="C66">
        <v>51.5</v>
      </c>
      <c r="D66">
        <v>63.75</v>
      </c>
      <c r="F66">
        <v>46.5</v>
      </c>
      <c r="H66">
        <v>38</v>
      </c>
      <c r="I66">
        <v>45</v>
      </c>
      <c r="L66">
        <v>42</v>
      </c>
      <c r="M66">
        <v>52.5</v>
      </c>
      <c r="N66">
        <v>39</v>
      </c>
      <c r="O66">
        <v>46</v>
      </c>
      <c r="P66">
        <v>42.5</v>
      </c>
      <c r="Q66">
        <v>46.5</v>
      </c>
      <c r="S66">
        <v>48</v>
      </c>
      <c r="T66">
        <v>39.5</v>
      </c>
      <c r="V66">
        <v>45</v>
      </c>
      <c r="X66">
        <v>49</v>
      </c>
      <c r="Z66">
        <v>43.25</v>
      </c>
      <c r="AA66">
        <v>45</v>
      </c>
      <c r="AB66">
        <v>40.5</v>
      </c>
      <c r="AC66">
        <v>43.5</v>
      </c>
      <c r="AE66">
        <v>45.5</v>
      </c>
      <c r="AG66">
        <v>49.75</v>
      </c>
      <c r="AH66">
        <v>41.25</v>
      </c>
      <c r="AI66">
        <v>44</v>
      </c>
      <c r="AK66">
        <v>44</v>
      </c>
      <c r="AM66">
        <v>43.5</v>
      </c>
      <c r="AN66">
        <v>47.25</v>
      </c>
      <c r="AP66">
        <v>45</v>
      </c>
      <c r="AS66">
        <v>52.5</v>
      </c>
      <c r="AU66">
        <v>45</v>
      </c>
      <c r="AV66">
        <v>47.5</v>
      </c>
      <c r="AW66">
        <v>45</v>
      </c>
    </row>
    <row r="67" spans="1:49">
      <c r="A67" t="s">
        <v>57</v>
      </c>
      <c r="C67">
        <v>65</v>
      </c>
      <c r="D67">
        <v>70</v>
      </c>
      <c r="F67">
        <v>115</v>
      </c>
      <c r="H67">
        <v>90</v>
      </c>
      <c r="I67">
        <v>90</v>
      </c>
      <c r="L67">
        <v>80</v>
      </c>
      <c r="M67">
        <v>90</v>
      </c>
      <c r="N67">
        <v>80</v>
      </c>
      <c r="O67">
        <v>55</v>
      </c>
      <c r="P67">
        <v>75</v>
      </c>
      <c r="Q67">
        <v>95</v>
      </c>
      <c r="S67">
        <v>90</v>
      </c>
      <c r="T67">
        <v>95</v>
      </c>
      <c r="V67">
        <v>75</v>
      </c>
      <c r="X67">
        <v>80</v>
      </c>
      <c r="Z67">
        <v>90</v>
      </c>
      <c r="AA67">
        <v>100</v>
      </c>
      <c r="AB67">
        <v>90</v>
      </c>
      <c r="AC67">
        <v>85</v>
      </c>
      <c r="AE67">
        <v>130</v>
      </c>
      <c r="AG67">
        <v>55</v>
      </c>
      <c r="AH67">
        <v>80</v>
      </c>
      <c r="AI67">
        <v>65</v>
      </c>
      <c r="AK67">
        <v>90</v>
      </c>
      <c r="AM67">
        <v>75</v>
      </c>
      <c r="AN67">
        <v>90</v>
      </c>
      <c r="AP67">
        <v>80</v>
      </c>
      <c r="AS67">
        <v>85</v>
      </c>
      <c r="AU67">
        <v>90</v>
      </c>
      <c r="AV67">
        <v>50</v>
      </c>
      <c r="AW67">
        <v>90</v>
      </c>
    </row>
    <row r="68" spans="1:49">
      <c r="A68" t="s">
        <v>58</v>
      </c>
      <c r="C68">
        <v>25</v>
      </c>
      <c r="D68">
        <v>27</v>
      </c>
      <c r="F68">
        <v>115</v>
      </c>
      <c r="H68">
        <v>30</v>
      </c>
      <c r="I68">
        <v>30</v>
      </c>
      <c r="L68">
        <v>27</v>
      </c>
      <c r="M68">
        <v>30</v>
      </c>
      <c r="N68">
        <v>27</v>
      </c>
      <c r="O68">
        <v>25</v>
      </c>
      <c r="P68">
        <v>27</v>
      </c>
      <c r="Q68">
        <v>28</v>
      </c>
      <c r="S68">
        <v>30</v>
      </c>
      <c r="T68">
        <v>30</v>
      </c>
      <c r="V68">
        <v>45</v>
      </c>
      <c r="X68">
        <v>27</v>
      </c>
      <c r="Z68">
        <v>30</v>
      </c>
      <c r="AA68">
        <v>33</v>
      </c>
      <c r="AB68">
        <v>33</v>
      </c>
      <c r="AC68">
        <v>28</v>
      </c>
      <c r="AE68">
        <v>100</v>
      </c>
      <c r="AG68">
        <v>25</v>
      </c>
      <c r="AH68">
        <v>27</v>
      </c>
      <c r="AI68">
        <v>30</v>
      </c>
      <c r="AK68">
        <v>30</v>
      </c>
      <c r="AM68">
        <v>21</v>
      </c>
      <c r="AN68">
        <v>30</v>
      </c>
      <c r="AP68">
        <v>30</v>
      </c>
      <c r="AS68">
        <v>27</v>
      </c>
      <c r="AU68">
        <v>30</v>
      </c>
      <c r="AV68">
        <v>25</v>
      </c>
      <c r="AW68">
        <v>30</v>
      </c>
    </row>
    <row r="69" spans="1:49" s="17" customFormat="1">
      <c r="A69" s="17" t="s">
        <v>182</v>
      </c>
      <c r="C69" s="17">
        <v>41593</v>
      </c>
      <c r="D69" s="17">
        <v>41593</v>
      </c>
      <c r="F69" s="17">
        <v>41598</v>
      </c>
      <c r="G69" s="17">
        <v>41593</v>
      </c>
      <c r="H69" s="17">
        <v>41591</v>
      </c>
      <c r="I69" s="17">
        <v>41589</v>
      </c>
      <c r="L69" s="17">
        <v>41589</v>
      </c>
      <c r="M69" s="17">
        <v>41593</v>
      </c>
      <c r="N69" s="17">
        <v>41589</v>
      </c>
      <c r="O69" s="17">
        <v>41591</v>
      </c>
      <c r="P69" s="17">
        <v>41591</v>
      </c>
      <c r="Q69" s="17">
        <v>41598</v>
      </c>
      <c r="S69" s="17">
        <v>41591</v>
      </c>
      <c r="T69" s="17">
        <v>41598</v>
      </c>
      <c r="V69" s="17">
        <v>41592</v>
      </c>
      <c r="X69" s="17">
        <v>41589</v>
      </c>
      <c r="Z69" s="17">
        <v>41596</v>
      </c>
      <c r="AA69" s="17">
        <v>41591</v>
      </c>
      <c r="AC69" s="17">
        <v>41591</v>
      </c>
      <c r="AE69" s="17">
        <v>41591</v>
      </c>
      <c r="AG69" s="17">
        <v>41593</v>
      </c>
      <c r="AH69" s="17">
        <v>41591</v>
      </c>
      <c r="AI69" s="17">
        <v>41591</v>
      </c>
      <c r="AK69" s="17">
        <v>41591</v>
      </c>
      <c r="AL69" s="17">
        <v>41591</v>
      </c>
      <c r="AM69" s="17">
        <v>41600</v>
      </c>
      <c r="AN69" s="17">
        <v>41593</v>
      </c>
      <c r="AP69" s="17">
        <v>41604</v>
      </c>
      <c r="AS69" s="17">
        <v>41596</v>
      </c>
      <c r="AU69" s="17">
        <v>41603</v>
      </c>
      <c r="AV69" s="17">
        <v>41603</v>
      </c>
      <c r="AW69" s="17">
        <v>41603</v>
      </c>
    </row>
    <row r="70" spans="1:49">
      <c r="A70" t="s">
        <v>59</v>
      </c>
      <c r="C70">
        <v>229.4</v>
      </c>
      <c r="D70">
        <v>311.8</v>
      </c>
      <c r="F70">
        <v>171.6</v>
      </c>
      <c r="H70">
        <v>139.80000000000001</v>
      </c>
      <c r="L70">
        <v>177.4</v>
      </c>
      <c r="M70">
        <v>276.2</v>
      </c>
      <c r="N70">
        <v>168.2</v>
      </c>
      <c r="O70">
        <v>221</v>
      </c>
      <c r="P70">
        <v>165.2</v>
      </c>
      <c r="Q70">
        <v>190</v>
      </c>
      <c r="S70">
        <v>201</v>
      </c>
      <c r="T70">
        <v>162.4</v>
      </c>
      <c r="V70">
        <v>192.8</v>
      </c>
      <c r="X70">
        <v>227.6</v>
      </c>
      <c r="Z70">
        <v>158.6</v>
      </c>
      <c r="AC70">
        <v>181.8</v>
      </c>
      <c r="AG70">
        <v>219.4</v>
      </c>
      <c r="AH70">
        <v>172.8</v>
      </c>
      <c r="AI70">
        <v>161.80000000000001</v>
      </c>
      <c r="AK70">
        <v>191</v>
      </c>
      <c r="AL70">
        <v>195.2</v>
      </c>
      <c r="AM70">
        <v>162.6</v>
      </c>
      <c r="AN70">
        <v>203.8</v>
      </c>
      <c r="AP70">
        <v>169.2</v>
      </c>
      <c r="AS70">
        <v>247.2</v>
      </c>
      <c r="AU70">
        <v>180.2</v>
      </c>
      <c r="AV70">
        <v>217.4</v>
      </c>
      <c r="AW70">
        <v>166</v>
      </c>
    </row>
    <row r="71" spans="1:49">
      <c r="A71" t="s">
        <v>60</v>
      </c>
      <c r="C71">
        <v>44.1</v>
      </c>
      <c r="F71">
        <v>47.3</v>
      </c>
      <c r="H71">
        <v>29.6</v>
      </c>
      <c r="L71">
        <v>32.5</v>
      </c>
      <c r="M71">
        <v>47.9</v>
      </c>
      <c r="N71">
        <v>32.700000000000003</v>
      </c>
      <c r="O71">
        <v>39.200000000000003</v>
      </c>
      <c r="P71">
        <v>36.299999999999997</v>
      </c>
      <c r="Q71">
        <v>42.7</v>
      </c>
      <c r="S71">
        <v>48.2</v>
      </c>
      <c r="T71">
        <v>38.1</v>
      </c>
      <c r="V71">
        <v>43</v>
      </c>
      <c r="X71">
        <v>40.5</v>
      </c>
      <c r="Z71">
        <v>39</v>
      </c>
      <c r="AC71">
        <v>33.9</v>
      </c>
      <c r="AG71">
        <v>41</v>
      </c>
      <c r="AH71">
        <v>34.700000000000003</v>
      </c>
      <c r="AI71">
        <v>41</v>
      </c>
      <c r="AK71">
        <v>34.1</v>
      </c>
      <c r="AL71">
        <v>36.700000000000003</v>
      </c>
      <c r="AM71">
        <v>33.299999999999997</v>
      </c>
      <c r="AN71">
        <v>40.200000000000003</v>
      </c>
      <c r="AP71">
        <v>38.799999999999997</v>
      </c>
      <c r="AS71">
        <v>46.6</v>
      </c>
      <c r="AU71">
        <v>38.200000000000003</v>
      </c>
      <c r="AV71">
        <v>41.5</v>
      </c>
      <c r="AW71">
        <v>43.3</v>
      </c>
    </row>
    <row r="72" spans="1:49">
      <c r="A72" t="s">
        <v>61</v>
      </c>
      <c r="C72">
        <v>39.4</v>
      </c>
      <c r="D72">
        <v>55.3</v>
      </c>
      <c r="F72">
        <v>30.9</v>
      </c>
      <c r="H72">
        <v>25.6</v>
      </c>
      <c r="L72">
        <v>30.9</v>
      </c>
      <c r="M72">
        <v>44.6</v>
      </c>
      <c r="N72">
        <v>25.9</v>
      </c>
      <c r="O72">
        <v>35.1</v>
      </c>
      <c r="P72">
        <v>26.4</v>
      </c>
      <c r="Q72">
        <v>30.7</v>
      </c>
      <c r="S72">
        <v>39.9</v>
      </c>
      <c r="T72">
        <v>27.5</v>
      </c>
      <c r="V72">
        <v>33.799999999999997</v>
      </c>
      <c r="X72">
        <v>37.299999999999997</v>
      </c>
      <c r="Z72">
        <v>28.1</v>
      </c>
      <c r="AC72">
        <v>31.6</v>
      </c>
      <c r="AG72">
        <v>35.5</v>
      </c>
      <c r="AH72">
        <v>28.9</v>
      </c>
      <c r="AI72">
        <v>28.4</v>
      </c>
      <c r="AK72">
        <v>31.8</v>
      </c>
      <c r="AL72">
        <v>34.299999999999997</v>
      </c>
      <c r="AM72">
        <v>27.5</v>
      </c>
      <c r="AN72">
        <v>31.9</v>
      </c>
      <c r="AP72">
        <v>30</v>
      </c>
      <c r="AS72">
        <v>43</v>
      </c>
      <c r="AU72">
        <v>32.9</v>
      </c>
      <c r="AV72">
        <v>36.799999999999997</v>
      </c>
      <c r="AW72">
        <v>31.9</v>
      </c>
    </row>
    <row r="73" spans="1:49">
      <c r="A73" t="s">
        <v>62</v>
      </c>
      <c r="C73">
        <v>42</v>
      </c>
      <c r="D73">
        <v>53.5</v>
      </c>
      <c r="F73">
        <v>41</v>
      </c>
      <c r="H73">
        <v>34</v>
      </c>
      <c r="L73">
        <v>40</v>
      </c>
      <c r="M73">
        <v>47.5</v>
      </c>
      <c r="N73">
        <v>34</v>
      </c>
      <c r="O73">
        <v>44</v>
      </c>
      <c r="P73">
        <v>35</v>
      </c>
      <c r="Q73">
        <v>38.5</v>
      </c>
      <c r="S73">
        <v>43</v>
      </c>
      <c r="T73">
        <v>37.5</v>
      </c>
      <c r="V73">
        <v>42</v>
      </c>
      <c r="X73">
        <v>39.25</v>
      </c>
      <c r="Z73">
        <v>34</v>
      </c>
      <c r="AC73">
        <v>39.5</v>
      </c>
      <c r="AG73">
        <v>41</v>
      </c>
      <c r="AH73">
        <v>34</v>
      </c>
      <c r="AI73">
        <v>39.5</v>
      </c>
      <c r="AK73">
        <v>36.5</v>
      </c>
      <c r="AL73">
        <v>35.5</v>
      </c>
      <c r="AM73">
        <v>32</v>
      </c>
      <c r="AN73">
        <v>39</v>
      </c>
      <c r="AP73">
        <v>36.5</v>
      </c>
      <c r="AS73">
        <v>50</v>
      </c>
      <c r="AU73">
        <v>36.5</v>
      </c>
      <c r="AV73">
        <v>47</v>
      </c>
      <c r="AW73">
        <v>38</v>
      </c>
    </row>
    <row r="74" spans="1:49">
      <c r="A74" t="s">
        <v>63</v>
      </c>
      <c r="C74">
        <v>50.5</v>
      </c>
      <c r="D74">
        <v>63.75</v>
      </c>
      <c r="F74">
        <v>47</v>
      </c>
      <c r="H74">
        <v>38</v>
      </c>
      <c r="L74">
        <v>42.5</v>
      </c>
      <c r="M74">
        <v>49</v>
      </c>
      <c r="N74">
        <v>38.5</v>
      </c>
      <c r="O74">
        <v>45.5</v>
      </c>
      <c r="P74">
        <v>42.5</v>
      </c>
      <c r="Q74">
        <v>47</v>
      </c>
      <c r="S74">
        <v>48</v>
      </c>
      <c r="T74">
        <v>39.75</v>
      </c>
      <c r="V74">
        <v>45.5</v>
      </c>
      <c r="X74">
        <v>50.5</v>
      </c>
      <c r="Z74">
        <v>43.25</v>
      </c>
      <c r="AC74">
        <v>43.5</v>
      </c>
      <c r="AG74">
        <v>49.75</v>
      </c>
      <c r="AH74">
        <v>41.75</v>
      </c>
      <c r="AI74">
        <v>43.5</v>
      </c>
      <c r="AK74">
        <v>44</v>
      </c>
      <c r="AL74">
        <v>45.5</v>
      </c>
      <c r="AM74">
        <v>41.5</v>
      </c>
      <c r="AN74">
        <v>46.5</v>
      </c>
      <c r="AP74">
        <v>45</v>
      </c>
      <c r="AS74">
        <v>52.5</v>
      </c>
      <c r="AU74">
        <v>46</v>
      </c>
      <c r="AV74">
        <v>47.5</v>
      </c>
      <c r="AW74">
        <v>45</v>
      </c>
    </row>
    <row r="75" spans="1:49">
      <c r="A75" t="s">
        <v>64</v>
      </c>
      <c r="C75">
        <v>65</v>
      </c>
      <c r="D75">
        <v>70</v>
      </c>
      <c r="F75">
        <v>115</v>
      </c>
      <c r="H75">
        <v>85</v>
      </c>
      <c r="L75">
        <v>70</v>
      </c>
      <c r="M75">
        <v>90</v>
      </c>
      <c r="N75">
        <v>80</v>
      </c>
      <c r="O75">
        <v>55</v>
      </c>
      <c r="P75">
        <v>70</v>
      </c>
      <c r="Q75">
        <v>100</v>
      </c>
      <c r="S75">
        <v>90</v>
      </c>
      <c r="T75">
        <v>95</v>
      </c>
      <c r="V75">
        <v>70</v>
      </c>
      <c r="X75">
        <v>80</v>
      </c>
      <c r="Z75">
        <v>90</v>
      </c>
      <c r="AC75">
        <v>80</v>
      </c>
      <c r="AG75">
        <v>50</v>
      </c>
      <c r="AH75">
        <v>75</v>
      </c>
      <c r="AI75">
        <v>60</v>
      </c>
      <c r="AK75">
        <v>85</v>
      </c>
      <c r="AL75">
        <v>50</v>
      </c>
      <c r="AM75">
        <v>75</v>
      </c>
      <c r="AN75">
        <v>85</v>
      </c>
      <c r="AP75">
        <v>75</v>
      </c>
      <c r="AS75">
        <v>85</v>
      </c>
      <c r="AU75">
        <v>80</v>
      </c>
      <c r="AV75">
        <v>50</v>
      </c>
      <c r="AW75">
        <v>90</v>
      </c>
    </row>
    <row r="76" spans="1:49">
      <c r="A76" t="s">
        <v>65</v>
      </c>
      <c r="C76">
        <v>25</v>
      </c>
      <c r="D76">
        <v>27</v>
      </c>
      <c r="F76">
        <v>115</v>
      </c>
      <c r="H76">
        <v>25</v>
      </c>
      <c r="L76">
        <v>23</v>
      </c>
      <c r="M76">
        <v>30</v>
      </c>
      <c r="N76">
        <v>27</v>
      </c>
      <c r="O76">
        <v>25</v>
      </c>
      <c r="P76">
        <v>23</v>
      </c>
      <c r="Q76">
        <v>33</v>
      </c>
      <c r="S76">
        <v>30</v>
      </c>
      <c r="T76">
        <v>30</v>
      </c>
      <c r="V76">
        <v>40</v>
      </c>
      <c r="X76">
        <v>27</v>
      </c>
      <c r="Z76">
        <v>30</v>
      </c>
      <c r="AC76">
        <v>25</v>
      </c>
      <c r="AG76">
        <v>20</v>
      </c>
      <c r="AH76">
        <v>25</v>
      </c>
      <c r="AI76">
        <v>25</v>
      </c>
      <c r="AK76">
        <v>25</v>
      </c>
      <c r="AL76">
        <v>17</v>
      </c>
      <c r="AM76">
        <v>21</v>
      </c>
      <c r="AN76">
        <v>28</v>
      </c>
      <c r="AP76">
        <v>28</v>
      </c>
      <c r="AS76">
        <v>27</v>
      </c>
      <c r="AU76">
        <v>27</v>
      </c>
      <c r="AV76">
        <v>25</v>
      </c>
      <c r="AW76">
        <v>30</v>
      </c>
    </row>
    <row r="77" spans="1:49" s="17" customFormat="1">
      <c r="A77" s="17" t="s">
        <v>183</v>
      </c>
      <c r="C77" s="17">
        <v>41600</v>
      </c>
      <c r="D77" s="17">
        <v>41599</v>
      </c>
      <c r="F77" s="17">
        <v>41603</v>
      </c>
      <c r="G77" s="17">
        <v>41600</v>
      </c>
      <c r="H77" s="17">
        <v>41598</v>
      </c>
      <c r="I77" s="17">
        <v>41596</v>
      </c>
      <c r="L77" s="17">
        <v>41596</v>
      </c>
      <c r="M77" s="17">
        <v>41599</v>
      </c>
      <c r="N77" s="17">
        <v>41596</v>
      </c>
      <c r="O77" s="17">
        <v>41598</v>
      </c>
      <c r="P77" s="17">
        <v>41598</v>
      </c>
      <c r="Q77" s="17">
        <v>41604</v>
      </c>
      <c r="S77" s="17">
        <v>41598</v>
      </c>
      <c r="T77" s="17">
        <v>41604</v>
      </c>
      <c r="V77" s="17">
        <v>41599</v>
      </c>
      <c r="X77" s="17">
        <v>41596</v>
      </c>
      <c r="Z77" s="17">
        <v>41600</v>
      </c>
      <c r="AA77" s="17">
        <v>41598</v>
      </c>
      <c r="AC77" s="17">
        <v>41598</v>
      </c>
      <c r="AE77" s="17">
        <v>41598</v>
      </c>
      <c r="AG77" s="17">
        <v>41599</v>
      </c>
      <c r="AH77" s="17">
        <v>41596</v>
      </c>
      <c r="AI77" s="17">
        <v>41598</v>
      </c>
      <c r="AK77" s="17">
        <v>41598</v>
      </c>
      <c r="AL77" s="17">
        <v>41598</v>
      </c>
      <c r="AM77" s="17">
        <v>41607</v>
      </c>
      <c r="AN77" s="17">
        <v>41599</v>
      </c>
      <c r="AP77" s="17">
        <v>41612</v>
      </c>
      <c r="AS77" s="17">
        <v>41603</v>
      </c>
      <c r="AU77" s="17">
        <v>41610</v>
      </c>
      <c r="AV77" s="17">
        <v>41610</v>
      </c>
      <c r="AW77" s="17">
        <v>41610</v>
      </c>
    </row>
    <row r="78" spans="1:49">
      <c r="A78" t="s">
        <v>66</v>
      </c>
      <c r="C78">
        <v>230.6</v>
      </c>
      <c r="F78">
        <v>172</v>
      </c>
      <c r="G78">
        <v>179</v>
      </c>
      <c r="H78">
        <v>140.6</v>
      </c>
      <c r="I78">
        <v>198.8</v>
      </c>
      <c r="L78">
        <v>176.2</v>
      </c>
      <c r="M78">
        <v>285</v>
      </c>
      <c r="N78">
        <v>168.6</v>
      </c>
      <c r="O78">
        <v>224.2</v>
      </c>
      <c r="P78">
        <v>164.8</v>
      </c>
      <c r="S78">
        <v>202</v>
      </c>
      <c r="T78">
        <v>162.80000000000001</v>
      </c>
      <c r="X78">
        <v>224.8</v>
      </c>
      <c r="Z78">
        <v>157.19999999999999</v>
      </c>
      <c r="AA78">
        <v>179.8</v>
      </c>
      <c r="AC78">
        <v>180.6</v>
      </c>
      <c r="AG78">
        <v>221</v>
      </c>
      <c r="AH78">
        <v>176.6</v>
      </c>
      <c r="AI78">
        <v>162.6</v>
      </c>
      <c r="AK78">
        <v>190.4</v>
      </c>
      <c r="AL78">
        <v>199.8</v>
      </c>
      <c r="AN78">
        <v>201.2</v>
      </c>
      <c r="AP78">
        <v>170.4</v>
      </c>
      <c r="AS78">
        <v>248.2</v>
      </c>
      <c r="AU78">
        <v>177.2</v>
      </c>
      <c r="AV78">
        <v>218.4</v>
      </c>
      <c r="AW78">
        <v>165.8</v>
      </c>
    </row>
    <row r="79" spans="1:49">
      <c r="A79" t="s">
        <v>67</v>
      </c>
      <c r="C79">
        <v>44.4</v>
      </c>
      <c r="F79">
        <v>46.1</v>
      </c>
      <c r="G79">
        <v>35</v>
      </c>
      <c r="H79">
        <v>29.4</v>
      </c>
      <c r="I79">
        <v>41.7</v>
      </c>
      <c r="L79">
        <v>33.4</v>
      </c>
      <c r="M79">
        <v>48.5</v>
      </c>
      <c r="N79">
        <v>33.200000000000003</v>
      </c>
      <c r="O79">
        <v>38.9</v>
      </c>
      <c r="P79">
        <v>36.1</v>
      </c>
      <c r="S79">
        <v>48.7</v>
      </c>
      <c r="T79">
        <v>38</v>
      </c>
      <c r="X79">
        <v>40.1</v>
      </c>
      <c r="Z79">
        <v>39.4</v>
      </c>
      <c r="AA79">
        <v>41.1</v>
      </c>
      <c r="AC79">
        <v>34.799999999999997</v>
      </c>
      <c r="AG79">
        <v>41.4</v>
      </c>
      <c r="AH79">
        <v>34.6</v>
      </c>
      <c r="AI79">
        <v>40.5</v>
      </c>
      <c r="AK79">
        <v>34</v>
      </c>
      <c r="AL79">
        <v>37</v>
      </c>
      <c r="AN79">
        <v>40</v>
      </c>
      <c r="AP79">
        <v>38</v>
      </c>
      <c r="AS79">
        <v>46.8</v>
      </c>
      <c r="AU79">
        <v>37.6</v>
      </c>
      <c r="AV79">
        <v>41.1</v>
      </c>
      <c r="AW79">
        <v>44.4</v>
      </c>
    </row>
    <row r="80" spans="1:49">
      <c r="A80" t="s">
        <v>68</v>
      </c>
      <c r="C80">
        <v>39.6</v>
      </c>
      <c r="F80">
        <v>30.9</v>
      </c>
      <c r="G80">
        <v>31.7</v>
      </c>
      <c r="H80">
        <v>25.7</v>
      </c>
      <c r="I80">
        <v>31.5</v>
      </c>
      <c r="L80">
        <v>30.7</v>
      </c>
      <c r="M80">
        <v>46</v>
      </c>
      <c r="N80">
        <v>26</v>
      </c>
      <c r="O80">
        <v>35.6</v>
      </c>
      <c r="P80">
        <v>26.3</v>
      </c>
      <c r="S80">
        <v>40.1</v>
      </c>
      <c r="T80">
        <v>27.5</v>
      </c>
      <c r="X80">
        <v>36.9</v>
      </c>
      <c r="Z80">
        <v>27.8</v>
      </c>
      <c r="AA80">
        <v>34.299999999999997</v>
      </c>
      <c r="AC80">
        <v>31.5</v>
      </c>
      <c r="AG80">
        <v>35.700000000000003</v>
      </c>
      <c r="AH80">
        <v>29.6</v>
      </c>
      <c r="AI80">
        <v>28.5</v>
      </c>
      <c r="AK80">
        <v>31.7</v>
      </c>
      <c r="AL80">
        <v>35</v>
      </c>
      <c r="AN80">
        <v>31.5</v>
      </c>
      <c r="AP80">
        <v>30.2</v>
      </c>
      <c r="AS80">
        <v>43.2</v>
      </c>
      <c r="AU80">
        <v>32.4</v>
      </c>
      <c r="AV80">
        <v>36.9</v>
      </c>
      <c r="AW80">
        <v>31.9</v>
      </c>
    </row>
    <row r="81" spans="1:49">
      <c r="A81" t="s">
        <v>69</v>
      </c>
      <c r="C81">
        <v>43.25</v>
      </c>
      <c r="F81">
        <v>40</v>
      </c>
      <c r="G81">
        <v>34</v>
      </c>
      <c r="H81">
        <v>33.5</v>
      </c>
      <c r="I81">
        <v>40.5</v>
      </c>
      <c r="L81">
        <v>40</v>
      </c>
      <c r="M81">
        <v>46.5</v>
      </c>
      <c r="N81">
        <v>34</v>
      </c>
      <c r="O81">
        <v>44</v>
      </c>
      <c r="P81">
        <v>36</v>
      </c>
      <c r="S81">
        <v>41.75</v>
      </c>
      <c r="T81">
        <v>37</v>
      </c>
      <c r="X81">
        <v>38.25</v>
      </c>
      <c r="Z81">
        <v>35</v>
      </c>
      <c r="AA81">
        <v>42</v>
      </c>
      <c r="AC81">
        <v>38.5</v>
      </c>
      <c r="AG81">
        <v>43</v>
      </c>
      <c r="AH81">
        <v>34</v>
      </c>
      <c r="AI81">
        <v>40.25</v>
      </c>
      <c r="AK81">
        <v>36</v>
      </c>
      <c r="AL81">
        <v>36</v>
      </c>
      <c r="AN81">
        <v>40</v>
      </c>
      <c r="AP81">
        <v>35.5</v>
      </c>
      <c r="AS81">
        <v>47.5</v>
      </c>
      <c r="AU81">
        <v>35</v>
      </c>
      <c r="AV81">
        <v>47</v>
      </c>
      <c r="AW81">
        <v>41</v>
      </c>
    </row>
    <row r="82" spans="1:49">
      <c r="A82" t="s">
        <v>70</v>
      </c>
      <c r="C82">
        <v>50</v>
      </c>
      <c r="F82">
        <v>47</v>
      </c>
      <c r="G82">
        <v>47</v>
      </c>
      <c r="H82">
        <v>37.75</v>
      </c>
      <c r="I82">
        <v>46.5</v>
      </c>
      <c r="L82">
        <v>42.25</v>
      </c>
      <c r="M82">
        <v>52.5</v>
      </c>
      <c r="N82">
        <v>40.5</v>
      </c>
      <c r="O82">
        <v>46</v>
      </c>
      <c r="P82">
        <v>42.5</v>
      </c>
      <c r="S82">
        <v>48</v>
      </c>
      <c r="T82">
        <v>39.75</v>
      </c>
      <c r="X82">
        <v>50</v>
      </c>
      <c r="Z82">
        <v>43.5</v>
      </c>
      <c r="AA82">
        <v>43</v>
      </c>
      <c r="AC82">
        <v>42</v>
      </c>
      <c r="AG82">
        <v>50</v>
      </c>
      <c r="AH82">
        <v>42.25</v>
      </c>
      <c r="AI82">
        <v>44.75</v>
      </c>
      <c r="AK82">
        <v>44</v>
      </c>
      <c r="AL82">
        <v>47</v>
      </c>
      <c r="AN82">
        <v>46.5</v>
      </c>
      <c r="AP82">
        <v>44</v>
      </c>
      <c r="AS82">
        <v>53.5</v>
      </c>
      <c r="AU82">
        <v>44.5</v>
      </c>
      <c r="AV82">
        <v>48</v>
      </c>
      <c r="AW82">
        <v>45.5</v>
      </c>
    </row>
    <row r="83" spans="1:49">
      <c r="A83" t="s">
        <v>71</v>
      </c>
      <c r="C83">
        <v>65</v>
      </c>
      <c r="F83">
        <v>100</v>
      </c>
      <c r="G83">
        <v>80</v>
      </c>
      <c r="H83">
        <v>85</v>
      </c>
      <c r="I83">
        <v>90</v>
      </c>
      <c r="L83">
        <v>70</v>
      </c>
      <c r="M83">
        <v>90</v>
      </c>
      <c r="N83">
        <v>80</v>
      </c>
      <c r="O83">
        <v>50</v>
      </c>
      <c r="P83">
        <v>70</v>
      </c>
      <c r="S83">
        <v>90</v>
      </c>
      <c r="T83">
        <v>95</v>
      </c>
      <c r="X83">
        <v>80</v>
      </c>
      <c r="Z83">
        <v>90</v>
      </c>
      <c r="AA83">
        <v>100</v>
      </c>
      <c r="AC83">
        <v>80</v>
      </c>
      <c r="AG83">
        <v>50</v>
      </c>
      <c r="AH83">
        <v>75</v>
      </c>
      <c r="AI83">
        <v>60</v>
      </c>
      <c r="AK83">
        <v>85</v>
      </c>
      <c r="AL83">
        <v>50</v>
      </c>
      <c r="AN83">
        <v>85</v>
      </c>
      <c r="AP83">
        <v>75</v>
      </c>
      <c r="AS83">
        <v>85</v>
      </c>
      <c r="AU83">
        <v>80</v>
      </c>
      <c r="AV83">
        <v>50</v>
      </c>
      <c r="AW83">
        <v>90</v>
      </c>
    </row>
    <row r="84" spans="1:49">
      <c r="A84" t="s">
        <v>72</v>
      </c>
      <c r="C84">
        <v>25</v>
      </c>
      <c r="F84">
        <v>30</v>
      </c>
      <c r="G84">
        <v>27</v>
      </c>
      <c r="H84">
        <v>25</v>
      </c>
      <c r="I84">
        <v>30</v>
      </c>
      <c r="L84">
        <v>23</v>
      </c>
      <c r="M84">
        <v>30</v>
      </c>
      <c r="N84">
        <v>27</v>
      </c>
      <c r="O84">
        <v>20</v>
      </c>
      <c r="P84">
        <v>23</v>
      </c>
      <c r="S84">
        <v>30</v>
      </c>
      <c r="T84">
        <v>30</v>
      </c>
      <c r="X84">
        <v>27</v>
      </c>
      <c r="Z84">
        <v>30</v>
      </c>
      <c r="AA84">
        <v>33</v>
      </c>
      <c r="AC84">
        <v>25</v>
      </c>
      <c r="AG84">
        <v>20</v>
      </c>
      <c r="AH84">
        <v>25</v>
      </c>
      <c r="AI84">
        <v>25</v>
      </c>
      <c r="AK84">
        <v>25</v>
      </c>
      <c r="AL84">
        <v>17</v>
      </c>
      <c r="AN84">
        <v>28</v>
      </c>
      <c r="AP84">
        <v>28</v>
      </c>
      <c r="AS84">
        <v>27</v>
      </c>
      <c r="AU84">
        <v>27</v>
      </c>
      <c r="AV84">
        <v>25</v>
      </c>
      <c r="AW84">
        <v>30</v>
      </c>
    </row>
    <row r="85" spans="1:49" s="17" customFormat="1">
      <c r="A85" s="17" t="s">
        <v>184</v>
      </c>
      <c r="C85" s="17">
        <v>41614</v>
      </c>
      <c r="D85" s="17">
        <v>41614</v>
      </c>
      <c r="F85" s="17">
        <v>41612</v>
      </c>
      <c r="G85" s="17">
        <v>41614</v>
      </c>
      <c r="H85" s="17">
        <v>41604</v>
      </c>
      <c r="I85" s="17">
        <v>41610</v>
      </c>
      <c r="L85" s="17">
        <v>41603</v>
      </c>
      <c r="M85" s="17">
        <v>41614</v>
      </c>
      <c r="N85" s="17">
        <v>41603</v>
      </c>
      <c r="P85" s="17">
        <v>41612</v>
      </c>
      <c r="Q85" s="17">
        <v>41614</v>
      </c>
      <c r="S85" s="17">
        <v>41604</v>
      </c>
      <c r="T85" s="17">
        <v>41610</v>
      </c>
      <c r="V85" s="17">
        <v>41603</v>
      </c>
      <c r="X85" s="17">
        <v>41599</v>
      </c>
      <c r="Z85" s="17">
        <v>41610</v>
      </c>
      <c r="AA85" s="17">
        <v>41603</v>
      </c>
      <c r="AC85" s="17">
        <v>41603</v>
      </c>
      <c r="AE85" s="17">
        <v>41612</v>
      </c>
      <c r="AG85" s="17">
        <v>41614</v>
      </c>
      <c r="AH85" s="17">
        <v>41603</v>
      </c>
      <c r="AI85" s="17">
        <v>41604</v>
      </c>
      <c r="AK85" s="17">
        <v>41621</v>
      </c>
      <c r="AL85" s="17">
        <v>41603</v>
      </c>
      <c r="AM85" s="17">
        <v>41614</v>
      </c>
      <c r="AN85" s="17">
        <v>41614</v>
      </c>
      <c r="AP85" s="17">
        <v>41619</v>
      </c>
      <c r="AS85" s="17">
        <v>41614</v>
      </c>
      <c r="AU85" s="17">
        <v>41617</v>
      </c>
      <c r="AV85" s="17">
        <v>41617</v>
      </c>
      <c r="AW85" s="17">
        <v>41617</v>
      </c>
    </row>
    <row r="86" spans="1:49">
      <c r="A86" t="s">
        <v>73</v>
      </c>
      <c r="C86">
        <v>232.4</v>
      </c>
      <c r="D86">
        <v>305.8</v>
      </c>
      <c r="F86">
        <v>173.4</v>
      </c>
      <c r="G86">
        <v>179.6</v>
      </c>
      <c r="H86">
        <v>139.6</v>
      </c>
      <c r="I86">
        <v>199.6</v>
      </c>
      <c r="L86">
        <v>176.2</v>
      </c>
      <c r="M86">
        <v>276.60000000000002</v>
      </c>
      <c r="N86">
        <v>165.2</v>
      </c>
      <c r="P86">
        <v>166</v>
      </c>
      <c r="Q86">
        <v>186.6</v>
      </c>
      <c r="S86">
        <v>202.4</v>
      </c>
      <c r="T86">
        <v>163.19999999999999</v>
      </c>
      <c r="V86">
        <v>192.8</v>
      </c>
      <c r="X86">
        <v>223.4</v>
      </c>
      <c r="Z86">
        <v>158.6</v>
      </c>
      <c r="AA86">
        <v>180</v>
      </c>
      <c r="AC86">
        <v>181</v>
      </c>
      <c r="AE86">
        <v>216.8</v>
      </c>
      <c r="AG86">
        <v>222.6</v>
      </c>
      <c r="AH86">
        <v>169.8</v>
      </c>
      <c r="AI86">
        <v>160.19999999999999</v>
      </c>
      <c r="AK86">
        <v>194</v>
      </c>
      <c r="AL86">
        <v>201.4</v>
      </c>
      <c r="AM86">
        <v>164.4</v>
      </c>
      <c r="AN86">
        <v>200.4</v>
      </c>
      <c r="AP86">
        <v>169</v>
      </c>
      <c r="AS86">
        <v>251</v>
      </c>
      <c r="AU86">
        <v>179.2</v>
      </c>
      <c r="AV86">
        <v>219.2</v>
      </c>
      <c r="AW86">
        <v>165.4</v>
      </c>
    </row>
    <row r="87" spans="1:49">
      <c r="A87" t="s">
        <v>74</v>
      </c>
      <c r="C87">
        <v>44.5</v>
      </c>
      <c r="F87">
        <v>47</v>
      </c>
      <c r="G87">
        <v>40.799999999999997</v>
      </c>
      <c r="H87">
        <v>28.6</v>
      </c>
      <c r="I87">
        <v>42.2</v>
      </c>
      <c r="L87">
        <v>32.9</v>
      </c>
      <c r="M87">
        <v>47.8</v>
      </c>
      <c r="N87">
        <v>33.1</v>
      </c>
      <c r="P87">
        <v>35.799999999999997</v>
      </c>
      <c r="Q87">
        <v>41.9</v>
      </c>
      <c r="S87">
        <v>47.5</v>
      </c>
      <c r="T87">
        <v>37.1</v>
      </c>
      <c r="V87">
        <v>44.3</v>
      </c>
      <c r="X87">
        <v>39.700000000000003</v>
      </c>
      <c r="Z87">
        <v>39.1</v>
      </c>
      <c r="AA87">
        <v>40.6</v>
      </c>
      <c r="AC87">
        <v>35.4</v>
      </c>
      <c r="AE87">
        <v>42.8</v>
      </c>
      <c r="AG87">
        <v>41.4</v>
      </c>
      <c r="AH87">
        <v>35.4</v>
      </c>
      <c r="AI87">
        <v>39.799999999999997</v>
      </c>
      <c r="AK87">
        <v>35.1</v>
      </c>
      <c r="AL87">
        <v>37.1</v>
      </c>
      <c r="AM87">
        <v>33.4</v>
      </c>
      <c r="AN87">
        <v>40.200000000000003</v>
      </c>
      <c r="AP87">
        <v>38.799999999999997</v>
      </c>
      <c r="AS87">
        <v>47.4</v>
      </c>
      <c r="AU87">
        <v>37.9</v>
      </c>
      <c r="AV87">
        <v>41.5</v>
      </c>
      <c r="AW87">
        <v>43.9</v>
      </c>
    </row>
    <row r="88" spans="1:49">
      <c r="A88" t="s">
        <v>75</v>
      </c>
      <c r="C88">
        <v>39</v>
      </c>
      <c r="D88">
        <v>54.2</v>
      </c>
      <c r="F88">
        <v>31.1</v>
      </c>
      <c r="G88">
        <v>31.8</v>
      </c>
      <c r="H88">
        <v>25.5</v>
      </c>
      <c r="I88">
        <v>31.7</v>
      </c>
      <c r="L88">
        <v>30.7</v>
      </c>
      <c r="M88">
        <v>44.3</v>
      </c>
      <c r="N88">
        <v>25.4</v>
      </c>
      <c r="P88">
        <v>26.6</v>
      </c>
      <c r="Q88">
        <v>30.1</v>
      </c>
      <c r="S88">
        <v>40.299999999999997</v>
      </c>
      <c r="T88">
        <v>27.5</v>
      </c>
      <c r="V88">
        <v>35.9</v>
      </c>
      <c r="X88">
        <v>36.6</v>
      </c>
      <c r="Z88">
        <v>28.1</v>
      </c>
      <c r="AA88">
        <v>34.299999999999997</v>
      </c>
      <c r="AC88">
        <v>31.6</v>
      </c>
      <c r="AE88">
        <v>36.1</v>
      </c>
      <c r="AG88">
        <v>35.9</v>
      </c>
      <c r="AH88">
        <v>28.5</v>
      </c>
      <c r="AI88">
        <v>28.1</v>
      </c>
      <c r="AK88">
        <v>32.299999999999997</v>
      </c>
      <c r="AL88">
        <v>35.4</v>
      </c>
      <c r="AM88">
        <v>27.8</v>
      </c>
      <c r="AN88">
        <v>31.4</v>
      </c>
      <c r="AP88">
        <v>30</v>
      </c>
      <c r="AS88">
        <v>43.8</v>
      </c>
      <c r="AU88">
        <v>32.700000000000003</v>
      </c>
      <c r="AV88">
        <v>37</v>
      </c>
      <c r="AW88">
        <v>31.8</v>
      </c>
    </row>
    <row r="89" spans="1:49">
      <c r="A89" t="s">
        <v>76</v>
      </c>
      <c r="C89">
        <v>43.25</v>
      </c>
      <c r="F89">
        <v>40.5</v>
      </c>
      <c r="G89">
        <v>33.5</v>
      </c>
      <c r="H89">
        <v>33.25</v>
      </c>
      <c r="I89">
        <v>42.5</v>
      </c>
      <c r="L89">
        <v>37.5</v>
      </c>
      <c r="M89">
        <v>45.5</v>
      </c>
      <c r="N89">
        <v>32.5</v>
      </c>
      <c r="P89">
        <v>35.5</v>
      </c>
      <c r="Q89">
        <v>40</v>
      </c>
      <c r="S89">
        <v>42</v>
      </c>
      <c r="T89">
        <v>37</v>
      </c>
      <c r="V89">
        <v>43.75</v>
      </c>
      <c r="X89">
        <v>38.5</v>
      </c>
      <c r="Z89">
        <v>34</v>
      </c>
      <c r="AA89">
        <v>42</v>
      </c>
      <c r="AC89">
        <v>37</v>
      </c>
      <c r="AE89">
        <v>41</v>
      </c>
      <c r="AG89">
        <v>43.5</v>
      </c>
      <c r="AH89">
        <v>34</v>
      </c>
      <c r="AI89">
        <v>39.75</v>
      </c>
      <c r="AK89">
        <v>38</v>
      </c>
      <c r="AL89">
        <v>37</v>
      </c>
      <c r="AM89">
        <v>32</v>
      </c>
      <c r="AN89">
        <v>39.25</v>
      </c>
      <c r="AP89">
        <v>35.5</v>
      </c>
      <c r="AS89">
        <v>48</v>
      </c>
      <c r="AU89">
        <v>36</v>
      </c>
      <c r="AV89">
        <v>46.5</v>
      </c>
      <c r="AW89">
        <v>40</v>
      </c>
    </row>
    <row r="90" spans="1:49">
      <c r="A90" t="s">
        <v>77</v>
      </c>
      <c r="C90">
        <v>51</v>
      </c>
      <c r="F90">
        <v>47</v>
      </c>
      <c r="G90">
        <v>46.5</v>
      </c>
      <c r="H90">
        <v>37.5</v>
      </c>
      <c r="I90">
        <v>46.25</v>
      </c>
      <c r="L90">
        <v>42</v>
      </c>
      <c r="M90">
        <v>51.75</v>
      </c>
      <c r="N90">
        <v>39</v>
      </c>
      <c r="P90">
        <v>42.5</v>
      </c>
      <c r="Q90">
        <v>47.5</v>
      </c>
      <c r="S90">
        <v>48</v>
      </c>
      <c r="T90">
        <v>40</v>
      </c>
      <c r="V90">
        <v>46.25</v>
      </c>
      <c r="X90">
        <v>48</v>
      </c>
      <c r="Z90">
        <v>43</v>
      </c>
      <c r="AA90">
        <v>43.5</v>
      </c>
      <c r="AC90">
        <v>43</v>
      </c>
      <c r="AE90">
        <v>46.75</v>
      </c>
      <c r="AG90">
        <v>50</v>
      </c>
      <c r="AH90">
        <v>42</v>
      </c>
      <c r="AI90">
        <v>44.25</v>
      </c>
      <c r="AK90">
        <v>44</v>
      </c>
      <c r="AL90">
        <v>49.5</v>
      </c>
      <c r="AM90">
        <v>41.75</v>
      </c>
      <c r="AN90">
        <v>45.75</v>
      </c>
      <c r="AP90">
        <v>44.25</v>
      </c>
      <c r="AS90">
        <v>53.5</v>
      </c>
      <c r="AU90">
        <v>45.5</v>
      </c>
      <c r="AV90">
        <v>48</v>
      </c>
      <c r="AW90">
        <v>45.5</v>
      </c>
    </row>
    <row r="91" spans="1:49">
      <c r="A91" t="s">
        <v>78</v>
      </c>
      <c r="C91">
        <v>65</v>
      </c>
      <c r="D91">
        <v>70</v>
      </c>
      <c r="F91">
        <v>100</v>
      </c>
      <c r="G91">
        <v>80</v>
      </c>
      <c r="H91">
        <v>85</v>
      </c>
      <c r="I91">
        <v>90</v>
      </c>
      <c r="L91">
        <v>70</v>
      </c>
      <c r="M91">
        <v>90</v>
      </c>
      <c r="N91">
        <v>80</v>
      </c>
      <c r="P91">
        <v>70</v>
      </c>
      <c r="Q91">
        <v>100</v>
      </c>
      <c r="S91">
        <v>90</v>
      </c>
      <c r="T91">
        <v>95</v>
      </c>
      <c r="V91">
        <v>70</v>
      </c>
      <c r="X91">
        <v>80</v>
      </c>
      <c r="Z91">
        <v>90</v>
      </c>
      <c r="AA91">
        <v>100</v>
      </c>
      <c r="AC91">
        <v>80</v>
      </c>
      <c r="AE91">
        <v>130</v>
      </c>
      <c r="AG91">
        <v>50</v>
      </c>
      <c r="AH91">
        <v>75</v>
      </c>
      <c r="AI91">
        <v>60</v>
      </c>
      <c r="AK91">
        <v>85</v>
      </c>
      <c r="AL91">
        <v>50</v>
      </c>
      <c r="AM91">
        <v>75</v>
      </c>
      <c r="AN91">
        <v>85</v>
      </c>
      <c r="AP91">
        <v>75</v>
      </c>
      <c r="AS91">
        <v>85</v>
      </c>
      <c r="AU91">
        <v>80</v>
      </c>
      <c r="AV91">
        <v>50</v>
      </c>
      <c r="AW91">
        <v>90</v>
      </c>
    </row>
    <row r="92" spans="1:49">
      <c r="A92" t="s">
        <v>79</v>
      </c>
      <c r="C92">
        <v>25</v>
      </c>
      <c r="D92">
        <v>27</v>
      </c>
      <c r="F92">
        <v>30</v>
      </c>
      <c r="G92">
        <v>27</v>
      </c>
      <c r="H92">
        <v>25</v>
      </c>
      <c r="I92">
        <v>30</v>
      </c>
      <c r="L92">
        <v>23</v>
      </c>
      <c r="M92">
        <v>30</v>
      </c>
      <c r="N92">
        <v>27</v>
      </c>
      <c r="P92">
        <v>25</v>
      </c>
      <c r="Q92">
        <v>33</v>
      </c>
      <c r="S92">
        <v>30</v>
      </c>
      <c r="T92">
        <v>30</v>
      </c>
      <c r="V92">
        <v>40</v>
      </c>
      <c r="X92">
        <v>27</v>
      </c>
      <c r="Z92">
        <v>30</v>
      </c>
      <c r="AA92">
        <v>33</v>
      </c>
      <c r="AC92">
        <v>25</v>
      </c>
      <c r="AE92">
        <v>100</v>
      </c>
      <c r="AG92">
        <v>20</v>
      </c>
      <c r="AH92">
        <v>25</v>
      </c>
      <c r="AI92">
        <v>25</v>
      </c>
      <c r="AK92">
        <v>25</v>
      </c>
      <c r="AL92">
        <v>17</v>
      </c>
      <c r="AM92">
        <v>21</v>
      </c>
      <c r="AN92">
        <v>28</v>
      </c>
      <c r="AP92">
        <v>28</v>
      </c>
      <c r="AS92">
        <v>27</v>
      </c>
      <c r="AU92">
        <v>27</v>
      </c>
      <c r="AV92">
        <v>25</v>
      </c>
      <c r="AW92">
        <v>30</v>
      </c>
    </row>
  </sheetData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9"/>
  <sheetViews>
    <sheetView topLeftCell="BP7" workbookViewId="0">
      <selection activeCell="P37" sqref="P37"/>
    </sheetView>
  </sheetViews>
  <sheetFormatPr baseColWidth="10" defaultColWidth="8.83203125" defaultRowHeight="14" x14ac:dyDescent="0"/>
  <sheetData>
    <row r="1" spans="1:92">
      <c r="A1" t="s">
        <v>0</v>
      </c>
      <c r="B1" t="s">
        <v>7</v>
      </c>
      <c r="C1" t="s">
        <v>185</v>
      </c>
      <c r="D1" t="s">
        <v>1</v>
      </c>
      <c r="E1" s="17" t="s">
        <v>174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15</v>
      </c>
      <c r="L1" t="s">
        <v>16</v>
      </c>
      <c r="M1" s="17" t="s">
        <v>175</v>
      </c>
      <c r="N1" t="s">
        <v>8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s="17" t="s">
        <v>176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s="17" t="s">
        <v>177</v>
      </c>
      <c r="AD1" t="s">
        <v>24</v>
      </c>
      <c r="AE1" t="s">
        <v>25</v>
      </c>
      <c r="AF1" t="s">
        <v>26</v>
      </c>
      <c r="AG1" t="s">
        <v>27</v>
      </c>
      <c r="AH1" t="s">
        <v>28</v>
      </c>
      <c r="AI1" t="s">
        <v>29</v>
      </c>
      <c r="AJ1" t="s">
        <v>30</v>
      </c>
      <c r="AK1" s="17" t="s">
        <v>178</v>
      </c>
      <c r="AL1" t="s">
        <v>31</v>
      </c>
      <c r="AM1" t="s">
        <v>32</v>
      </c>
      <c r="AN1" t="s">
        <v>33</v>
      </c>
      <c r="AO1" t="s">
        <v>34</v>
      </c>
      <c r="AP1" t="s">
        <v>35</v>
      </c>
      <c r="AQ1" t="s">
        <v>36</v>
      </c>
      <c r="AR1" t="s">
        <v>37</v>
      </c>
      <c r="AS1" s="17" t="s">
        <v>179</v>
      </c>
      <c r="AT1" t="s">
        <v>38</v>
      </c>
      <c r="AU1" t="s">
        <v>39</v>
      </c>
      <c r="AV1" t="s">
        <v>40</v>
      </c>
      <c r="AW1" t="s">
        <v>41</v>
      </c>
      <c r="AX1" t="s">
        <v>42</v>
      </c>
      <c r="AY1" t="s">
        <v>43</v>
      </c>
      <c r="AZ1" t="s">
        <v>44</v>
      </c>
      <c r="BA1" s="17" t="s">
        <v>180</v>
      </c>
      <c r="BB1" t="s">
        <v>45</v>
      </c>
      <c r="BC1" t="s">
        <v>46</v>
      </c>
      <c r="BD1" t="s">
        <v>47</v>
      </c>
      <c r="BE1" t="s">
        <v>48</v>
      </c>
      <c r="BF1" t="s">
        <v>49</v>
      </c>
      <c r="BG1" t="s">
        <v>50</v>
      </c>
      <c r="BH1" t="s">
        <v>51</v>
      </c>
      <c r="BI1" s="17" t="s">
        <v>181</v>
      </c>
      <c r="BJ1" t="s">
        <v>52</v>
      </c>
      <c r="BK1" t="s">
        <v>53</v>
      </c>
      <c r="BL1" t="s">
        <v>54</v>
      </c>
      <c r="BM1" t="s">
        <v>55</v>
      </c>
      <c r="BN1" t="s">
        <v>56</v>
      </c>
      <c r="BO1" t="s">
        <v>57</v>
      </c>
      <c r="BP1" t="s">
        <v>58</v>
      </c>
      <c r="BQ1" s="17" t="s">
        <v>182</v>
      </c>
      <c r="BR1" t="s">
        <v>59</v>
      </c>
      <c r="BS1" t="s">
        <v>60</v>
      </c>
      <c r="BT1" t="s">
        <v>61</v>
      </c>
      <c r="BU1" t="s">
        <v>62</v>
      </c>
      <c r="BV1" t="s">
        <v>63</v>
      </c>
      <c r="BW1" t="s">
        <v>64</v>
      </c>
      <c r="BX1" t="s">
        <v>65</v>
      </c>
      <c r="BY1" s="17" t="s">
        <v>183</v>
      </c>
      <c r="BZ1" t="s">
        <v>66</v>
      </c>
      <c r="CA1" t="s">
        <v>67</v>
      </c>
      <c r="CB1" t="s">
        <v>68</v>
      </c>
      <c r="CC1" t="s">
        <v>69</v>
      </c>
      <c r="CD1" t="s">
        <v>70</v>
      </c>
      <c r="CE1" t="s">
        <v>71</v>
      </c>
      <c r="CF1" t="s">
        <v>72</v>
      </c>
      <c r="CG1" s="17" t="s">
        <v>184</v>
      </c>
      <c r="CH1" t="s">
        <v>73</v>
      </c>
      <c r="CI1" t="s">
        <v>74</v>
      </c>
      <c r="CJ1" t="s">
        <v>75</v>
      </c>
      <c r="CK1" t="s">
        <v>76</v>
      </c>
      <c r="CL1" t="s">
        <v>77</v>
      </c>
      <c r="CM1" t="s">
        <v>78</v>
      </c>
      <c r="CN1" t="s">
        <v>79</v>
      </c>
    </row>
    <row r="2" spans="1:92">
      <c r="A2" t="s">
        <v>99</v>
      </c>
      <c r="B2">
        <v>0</v>
      </c>
      <c r="C2">
        <v>0</v>
      </c>
      <c r="D2">
        <v>65</v>
      </c>
      <c r="E2" s="17">
        <v>41533</v>
      </c>
      <c r="F2">
        <v>185.6</v>
      </c>
      <c r="G2">
        <v>36.299999999999997</v>
      </c>
      <c r="H2">
        <v>30.9</v>
      </c>
      <c r="I2">
        <v>37</v>
      </c>
      <c r="J2">
        <v>44.25</v>
      </c>
      <c r="M2" s="17">
        <v>41540</v>
      </c>
      <c r="N2">
        <v>184.6</v>
      </c>
      <c r="O2">
        <v>35.9</v>
      </c>
      <c r="P2">
        <v>30.7</v>
      </c>
      <c r="Q2">
        <v>37</v>
      </c>
      <c r="R2">
        <v>44</v>
      </c>
      <c r="U2" s="17">
        <v>41547</v>
      </c>
      <c r="V2">
        <v>182.8</v>
      </c>
      <c r="W2">
        <v>35.6</v>
      </c>
      <c r="X2">
        <v>30.4</v>
      </c>
      <c r="Y2">
        <v>35.75</v>
      </c>
      <c r="Z2">
        <v>44</v>
      </c>
      <c r="AC2" s="17">
        <v>41554</v>
      </c>
      <c r="AD2">
        <v>184</v>
      </c>
      <c r="AE2">
        <v>36.4</v>
      </c>
      <c r="AF2">
        <v>30.6</v>
      </c>
      <c r="AG2">
        <v>36.25</v>
      </c>
      <c r="AH2">
        <v>44</v>
      </c>
      <c r="AK2" s="17">
        <v>41563</v>
      </c>
      <c r="AL2">
        <v>183.8</v>
      </c>
      <c r="AM2">
        <v>36.6</v>
      </c>
      <c r="AN2">
        <v>30.5</v>
      </c>
      <c r="AO2">
        <v>37</v>
      </c>
      <c r="AP2">
        <v>43.5</v>
      </c>
      <c r="AS2" s="17">
        <v>41568</v>
      </c>
      <c r="AT2">
        <v>184</v>
      </c>
      <c r="AU2">
        <v>36</v>
      </c>
      <c r="AV2">
        <v>30.6</v>
      </c>
      <c r="AW2">
        <v>36.5</v>
      </c>
      <c r="AX2">
        <v>44</v>
      </c>
      <c r="AY2">
        <v>100</v>
      </c>
      <c r="AZ2">
        <v>33</v>
      </c>
      <c r="BA2" s="17">
        <v>41575</v>
      </c>
      <c r="BB2">
        <v>182.6</v>
      </c>
      <c r="BC2">
        <v>36.1</v>
      </c>
      <c r="BD2">
        <v>30.4</v>
      </c>
      <c r="BE2">
        <v>37.5</v>
      </c>
      <c r="BF2">
        <v>44.5</v>
      </c>
      <c r="BG2">
        <v>100</v>
      </c>
      <c r="BH2">
        <v>33</v>
      </c>
      <c r="BI2" s="17"/>
      <c r="BQ2" s="17"/>
      <c r="BY2" s="17"/>
      <c r="CG2" s="17"/>
    </row>
    <row r="3" spans="1:92">
      <c r="A3" t="s">
        <v>121</v>
      </c>
      <c r="B3">
        <v>0</v>
      </c>
      <c r="C3">
        <v>1</v>
      </c>
      <c r="D3">
        <v>64</v>
      </c>
      <c r="E3" s="17">
        <v>41537</v>
      </c>
      <c r="F3">
        <v>231.8</v>
      </c>
      <c r="G3">
        <v>44.8</v>
      </c>
      <c r="H3">
        <v>39.700000000000003</v>
      </c>
      <c r="I3">
        <v>42</v>
      </c>
      <c r="J3">
        <v>51.5</v>
      </c>
      <c r="M3" s="17">
        <v>41544</v>
      </c>
      <c r="U3" s="17">
        <v>41551</v>
      </c>
      <c r="V3">
        <v>231.2</v>
      </c>
      <c r="W3">
        <v>44.2</v>
      </c>
      <c r="X3">
        <v>39.6</v>
      </c>
      <c r="Y3">
        <v>42</v>
      </c>
      <c r="Z3">
        <v>52.5</v>
      </c>
      <c r="AC3" s="17">
        <v>41558</v>
      </c>
      <c r="AD3">
        <v>233.8</v>
      </c>
      <c r="AE3">
        <v>44.7</v>
      </c>
      <c r="AF3">
        <v>40.1</v>
      </c>
      <c r="AG3">
        <v>42</v>
      </c>
      <c r="AH3">
        <v>51</v>
      </c>
      <c r="AK3" s="17">
        <v>41564</v>
      </c>
      <c r="AL3">
        <v>233.4</v>
      </c>
      <c r="AM3">
        <v>44.9</v>
      </c>
      <c r="AN3">
        <v>40.1</v>
      </c>
      <c r="AO3">
        <v>42.25</v>
      </c>
      <c r="AP3">
        <v>52</v>
      </c>
      <c r="AS3" s="17">
        <v>41571</v>
      </c>
      <c r="AT3">
        <v>234</v>
      </c>
      <c r="AU3">
        <v>44.2</v>
      </c>
      <c r="AV3">
        <v>40.1</v>
      </c>
      <c r="AW3">
        <v>43</v>
      </c>
      <c r="AX3">
        <v>52</v>
      </c>
      <c r="AY3">
        <v>100</v>
      </c>
      <c r="AZ3">
        <v>33</v>
      </c>
      <c r="BA3" s="17">
        <v>41582</v>
      </c>
      <c r="BB3">
        <v>232</v>
      </c>
      <c r="BC3">
        <v>44.3</v>
      </c>
      <c r="BD3">
        <v>39.799999999999997</v>
      </c>
      <c r="BE3">
        <v>42</v>
      </c>
      <c r="BF3">
        <v>51</v>
      </c>
      <c r="BG3">
        <v>100</v>
      </c>
      <c r="BH3">
        <v>33</v>
      </c>
      <c r="BI3" s="17">
        <v>41586</v>
      </c>
      <c r="BJ3">
        <v>231.8</v>
      </c>
      <c r="BK3">
        <v>44.4</v>
      </c>
      <c r="BL3">
        <v>39.799999999999997</v>
      </c>
      <c r="BM3">
        <v>42</v>
      </c>
      <c r="BN3">
        <v>51.5</v>
      </c>
      <c r="BO3">
        <v>65</v>
      </c>
      <c r="BP3">
        <v>25</v>
      </c>
      <c r="BQ3" s="17">
        <v>41593</v>
      </c>
      <c r="BR3">
        <v>229.4</v>
      </c>
      <c r="BS3">
        <v>44.1</v>
      </c>
      <c r="BT3">
        <v>39.4</v>
      </c>
      <c r="BU3">
        <v>42</v>
      </c>
      <c r="BV3">
        <v>50.5</v>
      </c>
      <c r="BW3">
        <v>65</v>
      </c>
      <c r="BX3">
        <v>25</v>
      </c>
      <c r="BY3" s="17">
        <v>41600</v>
      </c>
      <c r="BZ3">
        <v>230.6</v>
      </c>
      <c r="CA3">
        <v>44.4</v>
      </c>
      <c r="CB3">
        <v>39.6</v>
      </c>
      <c r="CC3">
        <v>43.25</v>
      </c>
      <c r="CD3">
        <v>50</v>
      </c>
      <c r="CE3">
        <v>65</v>
      </c>
      <c r="CF3">
        <v>25</v>
      </c>
      <c r="CG3" s="17">
        <v>41614</v>
      </c>
      <c r="CH3">
        <v>232.4</v>
      </c>
      <c r="CI3">
        <v>44.5</v>
      </c>
      <c r="CJ3">
        <v>39</v>
      </c>
      <c r="CK3">
        <v>43.25</v>
      </c>
      <c r="CL3">
        <v>51</v>
      </c>
      <c r="CM3">
        <v>65</v>
      </c>
      <c r="CN3">
        <v>25</v>
      </c>
    </row>
    <row r="4" spans="1:92">
      <c r="A4" t="s">
        <v>125</v>
      </c>
      <c r="B4">
        <v>1</v>
      </c>
      <c r="C4">
        <v>1</v>
      </c>
      <c r="D4">
        <v>63</v>
      </c>
      <c r="E4" s="17">
        <v>41537</v>
      </c>
      <c r="F4">
        <v>318.39999999999998</v>
      </c>
      <c r="H4">
        <v>56.3</v>
      </c>
      <c r="I4">
        <v>58</v>
      </c>
      <c r="J4">
        <v>64</v>
      </c>
      <c r="K4">
        <v>100</v>
      </c>
      <c r="L4">
        <v>33</v>
      </c>
      <c r="M4" s="17">
        <v>41544</v>
      </c>
      <c r="N4">
        <v>313.2</v>
      </c>
      <c r="P4">
        <v>55.5</v>
      </c>
      <c r="Q4">
        <v>58</v>
      </c>
      <c r="R4">
        <v>64</v>
      </c>
      <c r="S4">
        <v>100</v>
      </c>
      <c r="T4">
        <v>33</v>
      </c>
      <c r="U4" s="17">
        <v>41551</v>
      </c>
      <c r="V4">
        <v>316.39999999999998</v>
      </c>
      <c r="X4">
        <v>56.1</v>
      </c>
      <c r="Y4">
        <v>57</v>
      </c>
      <c r="Z4">
        <v>65</v>
      </c>
      <c r="AA4">
        <v>90</v>
      </c>
      <c r="AB4">
        <v>30</v>
      </c>
      <c r="AC4" s="17">
        <v>41558</v>
      </c>
      <c r="AK4" s="17">
        <v>41564</v>
      </c>
      <c r="AL4">
        <v>312.2</v>
      </c>
      <c r="AN4">
        <v>55.3</v>
      </c>
      <c r="AO4">
        <v>53.5</v>
      </c>
      <c r="AP4">
        <v>64</v>
      </c>
      <c r="AQ4">
        <v>70</v>
      </c>
      <c r="AR4">
        <v>27</v>
      </c>
      <c r="AS4" s="17">
        <v>41572</v>
      </c>
      <c r="AT4">
        <v>312.8</v>
      </c>
      <c r="AV4">
        <v>55.4</v>
      </c>
      <c r="AW4">
        <v>53.5</v>
      </c>
      <c r="AX4">
        <v>64</v>
      </c>
      <c r="AY4">
        <v>70</v>
      </c>
      <c r="AZ4">
        <v>27</v>
      </c>
      <c r="BA4" s="17">
        <v>41579</v>
      </c>
      <c r="BG4">
        <v>70</v>
      </c>
      <c r="BH4">
        <v>27</v>
      </c>
      <c r="BI4" s="17">
        <v>41586</v>
      </c>
      <c r="BJ4">
        <v>313.60000000000002</v>
      </c>
      <c r="BL4">
        <v>55.3</v>
      </c>
      <c r="BM4">
        <v>53.5</v>
      </c>
      <c r="BN4">
        <v>63.75</v>
      </c>
      <c r="BO4">
        <v>70</v>
      </c>
      <c r="BP4">
        <v>27</v>
      </c>
      <c r="BQ4" s="17">
        <v>41593</v>
      </c>
      <c r="BR4">
        <v>311.8</v>
      </c>
      <c r="BT4">
        <v>55.3</v>
      </c>
      <c r="BU4">
        <v>53.5</v>
      </c>
      <c r="BV4">
        <v>63.75</v>
      </c>
      <c r="BW4">
        <v>70</v>
      </c>
      <c r="BX4">
        <v>27</v>
      </c>
      <c r="BY4" s="17">
        <v>41599</v>
      </c>
      <c r="CG4" s="17">
        <v>41614</v>
      </c>
      <c r="CH4">
        <v>305.8</v>
      </c>
      <c r="CJ4">
        <v>54.2</v>
      </c>
      <c r="CM4">
        <v>70</v>
      </c>
      <c r="CN4">
        <v>27</v>
      </c>
    </row>
    <row r="5" spans="1:92">
      <c r="A5" t="s">
        <v>100</v>
      </c>
      <c r="B5">
        <v>0</v>
      </c>
      <c r="C5">
        <v>0</v>
      </c>
      <c r="D5">
        <v>63.5</v>
      </c>
      <c r="E5" s="17">
        <v>41533</v>
      </c>
      <c r="F5">
        <v>157</v>
      </c>
      <c r="G5">
        <v>34.200000000000003</v>
      </c>
      <c r="H5">
        <v>27.2</v>
      </c>
      <c r="I5">
        <v>31.5</v>
      </c>
      <c r="J5">
        <v>42</v>
      </c>
      <c r="M5" s="17">
        <v>41537</v>
      </c>
      <c r="N5">
        <v>155</v>
      </c>
      <c r="O5">
        <v>33.4</v>
      </c>
      <c r="P5">
        <v>27</v>
      </c>
      <c r="Q5">
        <v>32</v>
      </c>
      <c r="R5">
        <v>42</v>
      </c>
      <c r="U5" s="17">
        <v>41547</v>
      </c>
      <c r="V5">
        <v>152.19999999999999</v>
      </c>
      <c r="W5">
        <v>34.200000000000003</v>
      </c>
      <c r="X5">
        <v>26.5</v>
      </c>
      <c r="Y5">
        <v>31</v>
      </c>
      <c r="Z5">
        <v>41</v>
      </c>
      <c r="AC5" s="17">
        <v>41554</v>
      </c>
      <c r="AD5">
        <v>151</v>
      </c>
      <c r="AE5">
        <v>33.4</v>
      </c>
      <c r="AF5">
        <v>26.3</v>
      </c>
      <c r="AG5">
        <v>31.5</v>
      </c>
      <c r="AH5">
        <v>41.75</v>
      </c>
      <c r="AK5" s="17">
        <v>41563</v>
      </c>
      <c r="AL5">
        <v>147.19999999999999</v>
      </c>
      <c r="AM5">
        <v>33.200000000000003</v>
      </c>
      <c r="AN5">
        <v>25.6</v>
      </c>
      <c r="AO5">
        <v>31</v>
      </c>
      <c r="AP5">
        <v>41</v>
      </c>
      <c r="AS5" s="17">
        <v>41568</v>
      </c>
      <c r="AT5">
        <v>147.4</v>
      </c>
      <c r="AU5">
        <v>33.200000000000003</v>
      </c>
      <c r="AV5">
        <v>25.7</v>
      </c>
      <c r="AW5">
        <v>31</v>
      </c>
      <c r="AX5">
        <v>40</v>
      </c>
      <c r="AY5">
        <v>100</v>
      </c>
      <c r="AZ5">
        <v>33</v>
      </c>
      <c r="BA5" s="17"/>
      <c r="BI5" s="17"/>
      <c r="BQ5" s="17"/>
      <c r="BY5" s="17"/>
      <c r="CG5" s="17"/>
    </row>
    <row r="6" spans="1:92">
      <c r="A6" t="s">
        <v>114</v>
      </c>
      <c r="B6">
        <v>1</v>
      </c>
      <c r="C6">
        <v>1</v>
      </c>
      <c r="D6">
        <v>62.5</v>
      </c>
      <c r="E6" s="17">
        <v>41535</v>
      </c>
      <c r="F6">
        <v>175</v>
      </c>
      <c r="G6">
        <v>47.5</v>
      </c>
      <c r="H6">
        <v>31.5</v>
      </c>
      <c r="I6">
        <v>43</v>
      </c>
      <c r="J6">
        <v>50</v>
      </c>
      <c r="K6">
        <v>100</v>
      </c>
      <c r="L6">
        <v>33</v>
      </c>
      <c r="M6" s="17">
        <v>41542</v>
      </c>
      <c r="N6">
        <v>172</v>
      </c>
      <c r="O6">
        <v>47.6</v>
      </c>
      <c r="P6">
        <v>30.9</v>
      </c>
      <c r="Q6">
        <v>41.5</v>
      </c>
      <c r="R6">
        <v>47.5</v>
      </c>
      <c r="S6">
        <v>100</v>
      </c>
      <c r="T6">
        <v>33</v>
      </c>
      <c r="U6" s="17">
        <v>41551</v>
      </c>
      <c r="V6">
        <v>172</v>
      </c>
      <c r="W6">
        <v>46.2</v>
      </c>
      <c r="X6">
        <v>30.9</v>
      </c>
      <c r="Y6">
        <v>40.25</v>
      </c>
      <c r="Z6">
        <v>47.5</v>
      </c>
      <c r="AA6">
        <v>140</v>
      </c>
      <c r="AB6">
        <v>45</v>
      </c>
      <c r="AC6" s="17">
        <v>41558</v>
      </c>
      <c r="AD6">
        <v>172.4</v>
      </c>
      <c r="AE6">
        <v>46.7</v>
      </c>
      <c r="AF6">
        <v>31</v>
      </c>
      <c r="AG6">
        <v>41.25</v>
      </c>
      <c r="AH6">
        <v>46.5</v>
      </c>
      <c r="AI6">
        <v>140</v>
      </c>
      <c r="AJ6">
        <v>45</v>
      </c>
      <c r="AK6" s="17">
        <v>41563</v>
      </c>
      <c r="AL6">
        <v>171.4</v>
      </c>
      <c r="AM6">
        <v>46.6</v>
      </c>
      <c r="AN6">
        <v>31</v>
      </c>
      <c r="AO6">
        <v>42</v>
      </c>
      <c r="AP6">
        <v>48</v>
      </c>
      <c r="AQ6">
        <v>140</v>
      </c>
      <c r="AR6">
        <v>45</v>
      </c>
      <c r="AS6" s="17">
        <v>41570</v>
      </c>
      <c r="AT6">
        <v>171</v>
      </c>
      <c r="AU6">
        <v>47.1</v>
      </c>
      <c r="AV6">
        <v>30.8</v>
      </c>
      <c r="AW6">
        <v>42</v>
      </c>
      <c r="AX6">
        <v>48</v>
      </c>
      <c r="AY6">
        <v>140</v>
      </c>
      <c r="AZ6">
        <v>30</v>
      </c>
      <c r="BA6" s="17">
        <v>41577</v>
      </c>
      <c r="BB6">
        <v>172.6</v>
      </c>
      <c r="BC6">
        <v>46.5</v>
      </c>
      <c r="BD6">
        <v>31.3</v>
      </c>
      <c r="BE6">
        <v>41</v>
      </c>
      <c r="BF6">
        <v>47</v>
      </c>
      <c r="BG6">
        <v>115</v>
      </c>
      <c r="BH6">
        <v>115</v>
      </c>
      <c r="BI6" s="17">
        <v>41584</v>
      </c>
      <c r="BJ6">
        <v>171.6</v>
      </c>
      <c r="BK6">
        <v>47.6</v>
      </c>
      <c r="BL6">
        <v>30.9</v>
      </c>
      <c r="BM6">
        <v>40</v>
      </c>
      <c r="BN6">
        <v>46.5</v>
      </c>
      <c r="BO6">
        <v>115</v>
      </c>
      <c r="BP6">
        <v>115</v>
      </c>
      <c r="BQ6" s="17">
        <v>41598</v>
      </c>
      <c r="BR6">
        <v>171.6</v>
      </c>
      <c r="BS6">
        <v>47.3</v>
      </c>
      <c r="BT6">
        <v>30.9</v>
      </c>
      <c r="BU6">
        <v>41</v>
      </c>
      <c r="BV6">
        <v>47</v>
      </c>
      <c r="BW6">
        <v>115</v>
      </c>
      <c r="BX6">
        <v>115</v>
      </c>
      <c r="BY6" s="17">
        <v>41603</v>
      </c>
      <c r="BZ6">
        <v>172</v>
      </c>
      <c r="CA6">
        <v>46.1</v>
      </c>
      <c r="CB6">
        <v>30.9</v>
      </c>
      <c r="CC6">
        <v>40</v>
      </c>
      <c r="CD6">
        <v>47</v>
      </c>
      <c r="CE6">
        <v>100</v>
      </c>
      <c r="CF6">
        <v>30</v>
      </c>
      <c r="CG6" s="17">
        <v>41612</v>
      </c>
      <c r="CH6">
        <v>173.4</v>
      </c>
      <c r="CI6">
        <v>47</v>
      </c>
      <c r="CJ6">
        <v>31.1</v>
      </c>
      <c r="CK6">
        <v>40.5</v>
      </c>
      <c r="CL6">
        <v>47</v>
      </c>
      <c r="CM6">
        <v>100</v>
      </c>
      <c r="CN6">
        <v>30</v>
      </c>
    </row>
    <row r="7" spans="1:92">
      <c r="A7" t="s">
        <v>120</v>
      </c>
      <c r="B7">
        <v>1</v>
      </c>
      <c r="C7">
        <v>1</v>
      </c>
      <c r="D7">
        <v>63</v>
      </c>
      <c r="E7" s="17">
        <v>41537</v>
      </c>
      <c r="F7">
        <v>177.8</v>
      </c>
      <c r="G7">
        <v>40.5</v>
      </c>
      <c r="H7">
        <v>31.4</v>
      </c>
      <c r="I7">
        <v>32</v>
      </c>
      <c r="J7">
        <v>47</v>
      </c>
      <c r="K7">
        <v>100</v>
      </c>
      <c r="L7">
        <v>33</v>
      </c>
      <c r="M7" s="17">
        <v>41544</v>
      </c>
      <c r="N7">
        <v>178.8</v>
      </c>
      <c r="O7">
        <v>40.799999999999997</v>
      </c>
      <c r="P7">
        <v>31.7</v>
      </c>
      <c r="Q7">
        <v>32.5</v>
      </c>
      <c r="R7">
        <v>46.5</v>
      </c>
      <c r="S7">
        <v>90</v>
      </c>
      <c r="T7">
        <v>30</v>
      </c>
      <c r="U7" s="17">
        <v>41551</v>
      </c>
      <c r="V7">
        <v>177.4</v>
      </c>
      <c r="W7">
        <v>41.2</v>
      </c>
      <c r="X7">
        <v>31.4</v>
      </c>
      <c r="Y7">
        <v>32</v>
      </c>
      <c r="Z7">
        <v>48</v>
      </c>
      <c r="AA7">
        <v>90</v>
      </c>
      <c r="AB7">
        <v>30</v>
      </c>
      <c r="AC7" s="17">
        <v>41558</v>
      </c>
      <c r="AD7">
        <v>176.6</v>
      </c>
      <c r="AE7">
        <v>41</v>
      </c>
      <c r="AF7">
        <v>31.3</v>
      </c>
      <c r="AG7">
        <v>33.75</v>
      </c>
      <c r="AH7">
        <v>47.25</v>
      </c>
      <c r="AI7">
        <v>90</v>
      </c>
      <c r="AJ7">
        <v>30</v>
      </c>
      <c r="AK7" s="17">
        <v>41564</v>
      </c>
      <c r="AL7">
        <v>178.8</v>
      </c>
      <c r="AM7">
        <v>40.200000000000003</v>
      </c>
      <c r="AN7">
        <v>31.7</v>
      </c>
      <c r="AO7">
        <v>33.5</v>
      </c>
      <c r="AP7">
        <v>46.5</v>
      </c>
      <c r="AQ7">
        <v>90</v>
      </c>
      <c r="AR7">
        <v>30</v>
      </c>
      <c r="AS7" s="17">
        <v>41572</v>
      </c>
      <c r="AT7">
        <v>177.4</v>
      </c>
      <c r="AU7">
        <v>40.9</v>
      </c>
      <c r="AV7">
        <v>31.4</v>
      </c>
      <c r="AW7">
        <v>33.5</v>
      </c>
      <c r="AX7">
        <v>47</v>
      </c>
      <c r="AY7">
        <v>90</v>
      </c>
      <c r="AZ7">
        <v>30</v>
      </c>
      <c r="BA7" s="17">
        <v>41579</v>
      </c>
      <c r="BB7">
        <v>178.8</v>
      </c>
      <c r="BC7">
        <v>40.700000000000003</v>
      </c>
      <c r="BD7">
        <v>31.7</v>
      </c>
      <c r="BE7">
        <v>35.5</v>
      </c>
      <c r="BF7">
        <v>47.25</v>
      </c>
      <c r="BG7">
        <v>80</v>
      </c>
      <c r="BH7">
        <v>27</v>
      </c>
      <c r="BI7" s="17">
        <v>41586</v>
      </c>
      <c r="BQ7" s="17">
        <v>41593</v>
      </c>
      <c r="BY7" s="17">
        <v>41600</v>
      </c>
      <c r="BZ7">
        <v>179</v>
      </c>
      <c r="CA7">
        <v>35</v>
      </c>
      <c r="CB7">
        <v>31.7</v>
      </c>
      <c r="CC7">
        <v>34</v>
      </c>
      <c r="CD7">
        <v>47</v>
      </c>
      <c r="CE7">
        <v>80</v>
      </c>
      <c r="CF7">
        <v>27</v>
      </c>
      <c r="CG7" s="17">
        <v>41614</v>
      </c>
      <c r="CH7">
        <v>179.6</v>
      </c>
      <c r="CI7">
        <v>40.799999999999997</v>
      </c>
      <c r="CJ7">
        <v>31.8</v>
      </c>
      <c r="CK7">
        <v>33.5</v>
      </c>
      <c r="CL7">
        <v>46.5</v>
      </c>
      <c r="CM7">
        <v>80</v>
      </c>
      <c r="CN7">
        <v>27</v>
      </c>
    </row>
    <row r="8" spans="1:92">
      <c r="A8" t="s">
        <v>106</v>
      </c>
      <c r="B8">
        <v>0</v>
      </c>
      <c r="C8">
        <v>1</v>
      </c>
      <c r="D8">
        <v>62</v>
      </c>
      <c r="E8" s="17">
        <v>41535</v>
      </c>
      <c r="F8">
        <v>141.19999999999999</v>
      </c>
      <c r="G8">
        <v>29.8</v>
      </c>
      <c r="H8">
        <v>25.8</v>
      </c>
      <c r="I8">
        <v>35</v>
      </c>
      <c r="J8">
        <v>38.25</v>
      </c>
      <c r="M8" s="17">
        <v>41542</v>
      </c>
      <c r="N8">
        <v>140.4</v>
      </c>
      <c r="U8" s="17">
        <v>41551</v>
      </c>
      <c r="V8">
        <v>139.6</v>
      </c>
      <c r="W8">
        <v>28.4</v>
      </c>
      <c r="X8">
        <v>25.5</v>
      </c>
      <c r="Y8">
        <v>33.5</v>
      </c>
      <c r="Z8">
        <v>37.5</v>
      </c>
      <c r="AC8" s="17">
        <v>41556</v>
      </c>
      <c r="AD8">
        <v>139.4</v>
      </c>
      <c r="AE8">
        <v>28.9</v>
      </c>
      <c r="AF8">
        <v>25.5</v>
      </c>
      <c r="AG8">
        <v>33.5</v>
      </c>
      <c r="AH8">
        <v>38.5</v>
      </c>
      <c r="AK8" s="17">
        <v>41563</v>
      </c>
      <c r="AL8">
        <v>141</v>
      </c>
      <c r="AM8">
        <v>29.8</v>
      </c>
      <c r="AN8">
        <v>25.8</v>
      </c>
      <c r="AO8">
        <v>34.5</v>
      </c>
      <c r="AP8">
        <v>38.5</v>
      </c>
      <c r="AS8" s="17">
        <v>41570</v>
      </c>
      <c r="AT8">
        <v>139.19999999999999</v>
      </c>
      <c r="AU8">
        <v>29.1</v>
      </c>
      <c r="AV8">
        <v>25.4</v>
      </c>
      <c r="AW8">
        <v>33.25</v>
      </c>
      <c r="AX8">
        <v>38.25</v>
      </c>
      <c r="AY8">
        <v>100</v>
      </c>
      <c r="AZ8">
        <v>33</v>
      </c>
      <c r="BA8" s="17">
        <v>41577</v>
      </c>
      <c r="BB8">
        <v>142</v>
      </c>
      <c r="BC8">
        <v>28.8</v>
      </c>
      <c r="BD8">
        <v>26</v>
      </c>
      <c r="BE8">
        <v>34</v>
      </c>
      <c r="BF8">
        <v>38.5</v>
      </c>
      <c r="BG8">
        <v>90</v>
      </c>
      <c r="BH8">
        <v>30</v>
      </c>
      <c r="BI8" s="17">
        <v>41584</v>
      </c>
      <c r="BJ8">
        <v>138.6</v>
      </c>
      <c r="BK8">
        <v>28.7</v>
      </c>
      <c r="BL8">
        <v>25.3</v>
      </c>
      <c r="BM8">
        <v>34</v>
      </c>
      <c r="BN8">
        <v>38</v>
      </c>
      <c r="BO8">
        <v>90</v>
      </c>
      <c r="BP8">
        <v>30</v>
      </c>
      <c r="BQ8" s="17">
        <v>41591</v>
      </c>
      <c r="BR8">
        <v>139.80000000000001</v>
      </c>
      <c r="BS8">
        <v>29.6</v>
      </c>
      <c r="BT8">
        <v>25.6</v>
      </c>
      <c r="BU8">
        <v>34</v>
      </c>
      <c r="BV8">
        <v>38</v>
      </c>
      <c r="BW8">
        <v>85</v>
      </c>
      <c r="BX8">
        <v>25</v>
      </c>
      <c r="BY8" s="17">
        <v>41598</v>
      </c>
      <c r="BZ8">
        <v>140.6</v>
      </c>
      <c r="CA8">
        <v>29.4</v>
      </c>
      <c r="CB8">
        <v>25.7</v>
      </c>
      <c r="CC8">
        <v>33.5</v>
      </c>
      <c r="CD8">
        <v>37.75</v>
      </c>
      <c r="CE8">
        <v>85</v>
      </c>
      <c r="CF8">
        <v>25</v>
      </c>
      <c r="CG8" s="17">
        <v>41604</v>
      </c>
      <c r="CH8">
        <v>139.6</v>
      </c>
      <c r="CI8">
        <v>28.6</v>
      </c>
      <c r="CJ8">
        <v>25.5</v>
      </c>
      <c r="CK8">
        <v>33.25</v>
      </c>
      <c r="CL8">
        <v>37.5</v>
      </c>
      <c r="CM8">
        <v>85</v>
      </c>
      <c r="CN8">
        <v>25</v>
      </c>
    </row>
    <row r="9" spans="1:92">
      <c r="A9" t="s">
        <v>91</v>
      </c>
      <c r="B9">
        <v>0</v>
      </c>
      <c r="C9">
        <v>1</v>
      </c>
      <c r="D9">
        <v>66.5</v>
      </c>
      <c r="E9" s="17">
        <v>41533</v>
      </c>
      <c r="F9">
        <v>202</v>
      </c>
      <c r="G9">
        <v>42</v>
      </c>
      <c r="H9">
        <v>32.1</v>
      </c>
      <c r="I9">
        <v>43</v>
      </c>
      <c r="J9">
        <v>46.25</v>
      </c>
      <c r="M9" s="17">
        <v>41542</v>
      </c>
      <c r="N9">
        <v>199.2</v>
      </c>
      <c r="O9">
        <v>42.3</v>
      </c>
      <c r="P9">
        <v>31.7</v>
      </c>
      <c r="Q9">
        <v>42</v>
      </c>
      <c r="R9">
        <v>45.5</v>
      </c>
      <c r="U9" s="17">
        <v>41547</v>
      </c>
      <c r="V9">
        <v>198.6</v>
      </c>
      <c r="W9">
        <v>42.5</v>
      </c>
      <c r="X9">
        <v>31.5</v>
      </c>
      <c r="Y9">
        <v>41.5</v>
      </c>
      <c r="Z9">
        <v>46</v>
      </c>
      <c r="AC9" s="17">
        <v>41554</v>
      </c>
      <c r="AD9">
        <v>199.6</v>
      </c>
      <c r="AE9">
        <v>42.1</v>
      </c>
      <c r="AF9">
        <v>31.7</v>
      </c>
      <c r="AG9">
        <v>43</v>
      </c>
      <c r="AH9">
        <v>47.5</v>
      </c>
      <c r="AK9" s="17">
        <v>41563</v>
      </c>
      <c r="AL9">
        <v>200.2</v>
      </c>
      <c r="AM9">
        <v>42</v>
      </c>
      <c r="AN9">
        <v>31.8</v>
      </c>
      <c r="AO9">
        <v>42</v>
      </c>
      <c r="AP9">
        <v>47</v>
      </c>
      <c r="AS9" s="17">
        <v>41568</v>
      </c>
      <c r="AT9">
        <v>199.8</v>
      </c>
      <c r="AU9">
        <v>42.7</v>
      </c>
      <c r="AV9">
        <v>31.8</v>
      </c>
      <c r="AW9">
        <v>42.5</v>
      </c>
      <c r="AX9">
        <v>45.5</v>
      </c>
      <c r="AY9">
        <v>100</v>
      </c>
      <c r="AZ9">
        <v>33</v>
      </c>
      <c r="BA9" s="17">
        <v>41575</v>
      </c>
      <c r="BB9">
        <v>199.8</v>
      </c>
      <c r="BC9">
        <v>42.1</v>
      </c>
      <c r="BD9">
        <v>31.9</v>
      </c>
      <c r="BE9">
        <v>41.25</v>
      </c>
      <c r="BF9">
        <v>47.5</v>
      </c>
      <c r="BG9">
        <v>90</v>
      </c>
      <c r="BH9">
        <v>30</v>
      </c>
      <c r="BI9" s="17">
        <v>41582</v>
      </c>
      <c r="BJ9">
        <v>197</v>
      </c>
      <c r="BK9">
        <v>42.7</v>
      </c>
      <c r="BL9">
        <v>31.3</v>
      </c>
      <c r="BM9">
        <v>42</v>
      </c>
      <c r="BN9">
        <v>45</v>
      </c>
      <c r="BO9">
        <v>90</v>
      </c>
      <c r="BP9">
        <v>30</v>
      </c>
      <c r="BQ9" s="17">
        <v>41589</v>
      </c>
      <c r="BY9" s="17">
        <v>41596</v>
      </c>
      <c r="BZ9">
        <v>198.8</v>
      </c>
      <c r="CA9">
        <v>41.7</v>
      </c>
      <c r="CB9">
        <v>31.5</v>
      </c>
      <c r="CC9">
        <v>40.5</v>
      </c>
      <c r="CD9">
        <v>46.5</v>
      </c>
      <c r="CE9">
        <v>90</v>
      </c>
      <c r="CF9">
        <v>30</v>
      </c>
      <c r="CG9" s="17">
        <v>41610</v>
      </c>
      <c r="CH9">
        <v>199.6</v>
      </c>
      <c r="CI9">
        <v>42.2</v>
      </c>
      <c r="CJ9">
        <v>31.7</v>
      </c>
      <c r="CK9">
        <v>42.5</v>
      </c>
      <c r="CL9">
        <v>46.25</v>
      </c>
      <c r="CM9">
        <v>90</v>
      </c>
      <c r="CN9">
        <v>30</v>
      </c>
    </row>
    <row r="10" spans="1:92">
      <c r="A10" t="s">
        <v>119</v>
      </c>
      <c r="B10">
        <v>0</v>
      </c>
      <c r="C10">
        <v>0</v>
      </c>
      <c r="D10">
        <v>56.5</v>
      </c>
      <c r="E10" s="17">
        <v>41537</v>
      </c>
      <c r="F10">
        <v>159.19999999999999</v>
      </c>
      <c r="G10">
        <v>45.2</v>
      </c>
      <c r="H10">
        <v>35</v>
      </c>
      <c r="I10">
        <v>41</v>
      </c>
      <c r="J10">
        <v>45</v>
      </c>
      <c r="M10" s="17">
        <v>41544</v>
      </c>
      <c r="N10">
        <v>157.6</v>
      </c>
      <c r="O10">
        <v>44</v>
      </c>
      <c r="P10">
        <v>34.700000000000003</v>
      </c>
      <c r="Q10">
        <v>40</v>
      </c>
      <c r="R10">
        <v>45</v>
      </c>
      <c r="U10" s="17">
        <v>41551</v>
      </c>
      <c r="V10">
        <v>157.80000000000001</v>
      </c>
      <c r="W10">
        <v>42.8</v>
      </c>
      <c r="X10">
        <v>34.700000000000003</v>
      </c>
      <c r="Y10">
        <v>39.5</v>
      </c>
      <c r="Z10">
        <v>45</v>
      </c>
      <c r="AC10" s="17">
        <v>41558</v>
      </c>
      <c r="AD10">
        <v>158.4</v>
      </c>
      <c r="AE10">
        <v>45.5</v>
      </c>
      <c r="AF10">
        <v>34.9</v>
      </c>
      <c r="AG10">
        <v>40</v>
      </c>
      <c r="AH10">
        <v>47</v>
      </c>
      <c r="AK10" s="17">
        <v>41564</v>
      </c>
      <c r="AL10">
        <v>159</v>
      </c>
      <c r="AM10">
        <v>44.5</v>
      </c>
      <c r="AN10">
        <v>35</v>
      </c>
      <c r="AO10">
        <v>39.25</v>
      </c>
      <c r="AP10">
        <v>46</v>
      </c>
      <c r="AS10" s="17">
        <v>41572</v>
      </c>
      <c r="AT10">
        <v>160.19999999999999</v>
      </c>
      <c r="AU10">
        <v>44.8</v>
      </c>
      <c r="AV10">
        <v>35.299999999999997</v>
      </c>
      <c r="AW10">
        <v>40.5</v>
      </c>
      <c r="AX10">
        <v>46.5</v>
      </c>
      <c r="AY10">
        <v>100</v>
      </c>
      <c r="AZ10">
        <v>33</v>
      </c>
      <c r="BA10" s="17"/>
      <c r="BI10" s="17"/>
      <c r="BQ10" s="17"/>
      <c r="BY10" s="17"/>
      <c r="CG10" s="17"/>
    </row>
    <row r="11" spans="1:92">
      <c r="A11" t="s">
        <v>186</v>
      </c>
      <c r="B11">
        <v>0</v>
      </c>
      <c r="C11">
        <v>0</v>
      </c>
      <c r="D11">
        <v>63.5</v>
      </c>
      <c r="E11" s="17">
        <v>41533</v>
      </c>
      <c r="F11">
        <v>259</v>
      </c>
      <c r="G11">
        <v>47.2</v>
      </c>
      <c r="H11">
        <v>45.2</v>
      </c>
      <c r="I11">
        <v>48.5</v>
      </c>
      <c r="J11">
        <v>56</v>
      </c>
      <c r="M11" s="17">
        <v>41540</v>
      </c>
      <c r="N11">
        <v>254.6</v>
      </c>
      <c r="O11">
        <v>47.9</v>
      </c>
      <c r="P11">
        <v>44.4</v>
      </c>
      <c r="Q11">
        <v>45</v>
      </c>
      <c r="R11">
        <v>55</v>
      </c>
      <c r="U11" s="17">
        <v>41547</v>
      </c>
      <c r="V11">
        <v>259.60000000000002</v>
      </c>
      <c r="W11">
        <v>47.1</v>
      </c>
      <c r="X11">
        <v>45.2</v>
      </c>
      <c r="Y11">
        <v>47.5</v>
      </c>
      <c r="Z11">
        <v>55.5</v>
      </c>
      <c r="AC11" s="17"/>
      <c r="AK11" s="17"/>
      <c r="AS11" s="17"/>
      <c r="BA11" s="17"/>
      <c r="BI11" s="17"/>
      <c r="BQ11" s="17"/>
      <c r="BY11" s="17"/>
      <c r="CG11" s="17"/>
    </row>
    <row r="12" spans="1:92">
      <c r="A12" t="s">
        <v>90</v>
      </c>
      <c r="B12">
        <v>1</v>
      </c>
      <c r="C12">
        <v>1</v>
      </c>
      <c r="D12">
        <v>63.5</v>
      </c>
      <c r="E12" s="17">
        <v>41533</v>
      </c>
      <c r="F12">
        <v>184.6</v>
      </c>
      <c r="G12">
        <v>34.5</v>
      </c>
      <c r="H12">
        <v>32.200000000000003</v>
      </c>
      <c r="I12">
        <v>40</v>
      </c>
      <c r="J12">
        <v>42.5</v>
      </c>
      <c r="K12">
        <v>100</v>
      </c>
      <c r="L12">
        <v>33</v>
      </c>
      <c r="M12" s="17">
        <v>41540</v>
      </c>
      <c r="N12">
        <v>184.8</v>
      </c>
      <c r="O12">
        <v>34.5</v>
      </c>
      <c r="P12">
        <v>32.200000000000003</v>
      </c>
      <c r="Q12">
        <v>41.5</v>
      </c>
      <c r="R12">
        <v>42.5</v>
      </c>
      <c r="S12">
        <v>90</v>
      </c>
      <c r="T12">
        <v>30</v>
      </c>
      <c r="U12" s="17">
        <v>41547</v>
      </c>
      <c r="V12">
        <v>181.2</v>
      </c>
      <c r="W12">
        <v>34.4</v>
      </c>
      <c r="X12">
        <v>31.6</v>
      </c>
      <c r="Y12">
        <v>39.5</v>
      </c>
      <c r="Z12">
        <v>42.5</v>
      </c>
      <c r="AA12">
        <v>90</v>
      </c>
      <c r="AB12">
        <v>30</v>
      </c>
      <c r="AC12" s="17">
        <v>41554</v>
      </c>
      <c r="AD12">
        <v>181.6</v>
      </c>
      <c r="AE12">
        <v>33.299999999999997</v>
      </c>
      <c r="AF12">
        <v>31.6</v>
      </c>
      <c r="AG12">
        <v>41</v>
      </c>
      <c r="AH12">
        <v>42.5</v>
      </c>
      <c r="AI12">
        <v>80</v>
      </c>
      <c r="AJ12">
        <v>26</v>
      </c>
      <c r="AK12" s="17">
        <v>41563</v>
      </c>
      <c r="AL12">
        <v>178.2</v>
      </c>
      <c r="AM12">
        <v>33</v>
      </c>
      <c r="AN12">
        <v>31</v>
      </c>
      <c r="AO12">
        <v>38.5</v>
      </c>
      <c r="AP12">
        <v>42.5</v>
      </c>
      <c r="AQ12">
        <v>80</v>
      </c>
      <c r="AR12">
        <v>27</v>
      </c>
      <c r="AS12" s="17">
        <v>41568</v>
      </c>
      <c r="AT12">
        <v>178.4</v>
      </c>
      <c r="AU12">
        <v>34.4</v>
      </c>
      <c r="AV12">
        <v>31.1</v>
      </c>
      <c r="AW12">
        <v>37</v>
      </c>
      <c r="AX12">
        <v>42.5</v>
      </c>
      <c r="AY12">
        <v>80</v>
      </c>
      <c r="AZ12">
        <v>27</v>
      </c>
      <c r="BA12" s="17">
        <v>41575</v>
      </c>
      <c r="BB12">
        <v>177</v>
      </c>
      <c r="BC12">
        <v>33.299999999999997</v>
      </c>
      <c r="BD12">
        <v>30.9</v>
      </c>
      <c r="BE12">
        <v>39.5</v>
      </c>
      <c r="BF12">
        <v>42</v>
      </c>
      <c r="BG12">
        <v>80</v>
      </c>
      <c r="BH12">
        <v>27</v>
      </c>
      <c r="BI12" s="17">
        <v>41584</v>
      </c>
      <c r="BJ12">
        <v>175.4</v>
      </c>
      <c r="BK12">
        <v>32.5</v>
      </c>
      <c r="BL12">
        <v>30.6</v>
      </c>
      <c r="BM12">
        <v>39.5</v>
      </c>
      <c r="BN12">
        <v>42</v>
      </c>
      <c r="BO12">
        <v>80</v>
      </c>
      <c r="BP12">
        <v>27</v>
      </c>
      <c r="BQ12" s="17">
        <v>41589</v>
      </c>
      <c r="BR12">
        <v>177.4</v>
      </c>
      <c r="BS12">
        <v>32.5</v>
      </c>
      <c r="BT12">
        <v>30.9</v>
      </c>
      <c r="BU12">
        <v>40</v>
      </c>
      <c r="BV12">
        <v>42.5</v>
      </c>
      <c r="BW12">
        <v>70</v>
      </c>
      <c r="BX12">
        <v>23</v>
      </c>
      <c r="BY12" s="17">
        <v>41596</v>
      </c>
      <c r="BZ12">
        <v>176.2</v>
      </c>
      <c r="CA12">
        <v>33.4</v>
      </c>
      <c r="CB12">
        <v>30.7</v>
      </c>
      <c r="CC12">
        <v>40</v>
      </c>
      <c r="CD12">
        <v>42.25</v>
      </c>
      <c r="CE12">
        <v>70</v>
      </c>
      <c r="CF12">
        <v>23</v>
      </c>
      <c r="CG12" s="17">
        <v>41603</v>
      </c>
      <c r="CH12">
        <v>176.2</v>
      </c>
      <c r="CI12">
        <v>32.9</v>
      </c>
      <c r="CJ12">
        <v>30.7</v>
      </c>
      <c r="CK12">
        <v>37.5</v>
      </c>
      <c r="CL12">
        <v>42</v>
      </c>
      <c r="CM12">
        <v>70</v>
      </c>
      <c r="CN12">
        <v>23</v>
      </c>
    </row>
    <row r="13" spans="1:92">
      <c r="A13" t="s">
        <v>123</v>
      </c>
      <c r="B13">
        <v>0</v>
      </c>
      <c r="C13">
        <v>1</v>
      </c>
      <c r="D13">
        <v>66</v>
      </c>
      <c r="E13" s="17">
        <v>41537</v>
      </c>
      <c r="F13">
        <v>301.39999999999998</v>
      </c>
      <c r="G13">
        <v>49.4</v>
      </c>
      <c r="H13">
        <v>48.6</v>
      </c>
      <c r="I13">
        <v>52</v>
      </c>
      <c r="J13">
        <v>53</v>
      </c>
      <c r="M13" s="17">
        <v>41544</v>
      </c>
      <c r="N13">
        <v>291.8</v>
      </c>
      <c r="O13">
        <v>49.5</v>
      </c>
      <c r="P13">
        <v>47.1</v>
      </c>
      <c r="Q13">
        <v>50.5</v>
      </c>
      <c r="R13">
        <v>53.5</v>
      </c>
      <c r="U13" s="17">
        <v>41551</v>
      </c>
      <c r="V13">
        <v>291.60000000000002</v>
      </c>
      <c r="W13">
        <v>49.1</v>
      </c>
      <c r="X13">
        <v>47.1</v>
      </c>
      <c r="Y13">
        <v>50</v>
      </c>
      <c r="Z13">
        <v>53</v>
      </c>
      <c r="AC13" s="17">
        <v>41923</v>
      </c>
      <c r="AD13">
        <v>13</v>
      </c>
      <c r="AE13">
        <v>48.5</v>
      </c>
      <c r="AF13">
        <v>46.7</v>
      </c>
      <c r="AG13">
        <v>49.75</v>
      </c>
      <c r="AH13">
        <v>51.5</v>
      </c>
      <c r="AK13" s="17">
        <v>41565</v>
      </c>
      <c r="AL13">
        <v>288.60000000000002</v>
      </c>
      <c r="AM13">
        <v>48.2</v>
      </c>
      <c r="AN13">
        <v>46.6</v>
      </c>
      <c r="AO13">
        <v>49</v>
      </c>
      <c r="AP13">
        <v>51</v>
      </c>
      <c r="AS13" s="18">
        <v>41572</v>
      </c>
      <c r="AT13">
        <v>286.2</v>
      </c>
      <c r="AU13">
        <v>48.6</v>
      </c>
      <c r="AV13">
        <v>46.2</v>
      </c>
      <c r="AW13">
        <v>48</v>
      </c>
      <c r="AX13">
        <v>51</v>
      </c>
      <c r="AY13">
        <v>100</v>
      </c>
      <c r="AZ13">
        <v>33</v>
      </c>
      <c r="BA13" s="17">
        <v>41582</v>
      </c>
      <c r="BB13">
        <v>284.2</v>
      </c>
      <c r="BC13">
        <v>48</v>
      </c>
      <c r="BD13">
        <v>45.9</v>
      </c>
      <c r="BE13">
        <v>47.25</v>
      </c>
      <c r="BF13">
        <v>53</v>
      </c>
      <c r="BG13">
        <v>90</v>
      </c>
      <c r="BH13">
        <v>30</v>
      </c>
      <c r="BI13" s="17">
        <v>41586</v>
      </c>
      <c r="BJ13">
        <v>282</v>
      </c>
      <c r="BK13">
        <v>48.8</v>
      </c>
      <c r="BL13">
        <v>45.5</v>
      </c>
      <c r="BM13">
        <v>48</v>
      </c>
      <c r="BN13">
        <v>52.5</v>
      </c>
      <c r="BO13">
        <v>90</v>
      </c>
      <c r="BP13">
        <v>30</v>
      </c>
      <c r="BQ13" s="17">
        <v>41593</v>
      </c>
      <c r="BR13">
        <v>276.2</v>
      </c>
      <c r="BS13">
        <v>47.9</v>
      </c>
      <c r="BT13">
        <v>44.6</v>
      </c>
      <c r="BU13">
        <v>47.5</v>
      </c>
      <c r="BV13">
        <v>49</v>
      </c>
      <c r="BW13">
        <v>90</v>
      </c>
      <c r="BX13">
        <v>30</v>
      </c>
      <c r="BY13" s="17">
        <v>41599</v>
      </c>
      <c r="BZ13">
        <v>285</v>
      </c>
      <c r="CA13">
        <v>48.5</v>
      </c>
      <c r="CB13">
        <v>46</v>
      </c>
      <c r="CC13">
        <v>46.5</v>
      </c>
      <c r="CD13">
        <v>52.5</v>
      </c>
      <c r="CE13">
        <v>90</v>
      </c>
      <c r="CF13">
        <v>30</v>
      </c>
      <c r="CG13" s="17">
        <v>41614</v>
      </c>
      <c r="CH13">
        <v>276.60000000000002</v>
      </c>
      <c r="CI13">
        <v>47.8</v>
      </c>
      <c r="CJ13">
        <v>44.3</v>
      </c>
      <c r="CK13">
        <v>45.5</v>
      </c>
      <c r="CL13">
        <v>51.75</v>
      </c>
      <c r="CM13">
        <v>90</v>
      </c>
      <c r="CN13">
        <v>30</v>
      </c>
    </row>
    <row r="14" spans="1:92">
      <c r="A14" t="s">
        <v>89</v>
      </c>
      <c r="B14">
        <v>1</v>
      </c>
      <c r="C14">
        <v>1</v>
      </c>
      <c r="D14">
        <v>67.5</v>
      </c>
      <c r="E14" s="17">
        <v>41533</v>
      </c>
      <c r="F14">
        <v>174</v>
      </c>
      <c r="G14">
        <v>33.9</v>
      </c>
      <c r="H14">
        <v>26.9</v>
      </c>
      <c r="I14">
        <v>35.5</v>
      </c>
      <c r="J14">
        <v>42</v>
      </c>
      <c r="K14">
        <v>100</v>
      </c>
      <c r="L14">
        <v>33</v>
      </c>
      <c r="M14" s="17">
        <v>41540</v>
      </c>
      <c r="N14">
        <v>170.6</v>
      </c>
      <c r="O14">
        <v>33.700000000000003</v>
      </c>
      <c r="P14">
        <v>26.3</v>
      </c>
      <c r="Q14">
        <v>33.5</v>
      </c>
      <c r="R14">
        <v>42</v>
      </c>
      <c r="S14">
        <v>100</v>
      </c>
      <c r="T14">
        <v>33</v>
      </c>
      <c r="U14" s="17">
        <v>41544</v>
      </c>
      <c r="V14">
        <v>170</v>
      </c>
      <c r="W14">
        <v>34.200000000000003</v>
      </c>
      <c r="X14">
        <v>26.2</v>
      </c>
      <c r="Y14">
        <v>35.5</v>
      </c>
      <c r="Z14">
        <v>41</v>
      </c>
      <c r="AA14">
        <v>100</v>
      </c>
      <c r="AB14">
        <v>33</v>
      </c>
      <c r="AC14" s="17">
        <v>41554</v>
      </c>
      <c r="AD14">
        <v>170.6</v>
      </c>
      <c r="AE14">
        <v>32</v>
      </c>
      <c r="AF14">
        <v>26.3</v>
      </c>
      <c r="AG14">
        <v>34.5</v>
      </c>
      <c r="AH14">
        <v>41.75</v>
      </c>
      <c r="AI14">
        <v>90</v>
      </c>
      <c r="AJ14">
        <v>30</v>
      </c>
      <c r="AK14" s="17">
        <v>41558</v>
      </c>
      <c r="AL14">
        <v>167.8</v>
      </c>
      <c r="AM14">
        <v>33.200000000000003</v>
      </c>
      <c r="AN14">
        <v>25.9</v>
      </c>
      <c r="AO14">
        <v>34.5</v>
      </c>
      <c r="AP14">
        <v>40.5</v>
      </c>
      <c r="AQ14">
        <v>90</v>
      </c>
      <c r="AR14">
        <v>30</v>
      </c>
      <c r="AS14" s="17">
        <v>41568</v>
      </c>
      <c r="AT14">
        <v>170.8</v>
      </c>
      <c r="AU14">
        <v>33.1</v>
      </c>
      <c r="AV14">
        <v>26.4</v>
      </c>
      <c r="AW14">
        <v>34</v>
      </c>
      <c r="AX14">
        <v>41.5</v>
      </c>
      <c r="AY14">
        <v>80</v>
      </c>
      <c r="AZ14">
        <v>27</v>
      </c>
      <c r="BA14" s="17">
        <v>41575</v>
      </c>
      <c r="BB14">
        <v>167.8</v>
      </c>
      <c r="BC14">
        <v>33</v>
      </c>
      <c r="BD14">
        <v>25.9</v>
      </c>
      <c r="BE14">
        <v>32.75</v>
      </c>
      <c r="BF14">
        <v>38.75</v>
      </c>
      <c r="BG14">
        <v>80</v>
      </c>
      <c r="BH14">
        <v>27</v>
      </c>
      <c r="BI14" s="17">
        <v>41582</v>
      </c>
      <c r="BJ14">
        <v>168.2</v>
      </c>
      <c r="BK14">
        <v>33</v>
      </c>
      <c r="BL14">
        <v>25.9</v>
      </c>
      <c r="BM14">
        <v>33.5</v>
      </c>
      <c r="BN14">
        <v>39</v>
      </c>
      <c r="BO14">
        <v>80</v>
      </c>
      <c r="BP14">
        <v>27</v>
      </c>
      <c r="BQ14" s="17">
        <v>41589</v>
      </c>
      <c r="BR14">
        <v>168.2</v>
      </c>
      <c r="BS14">
        <v>32.700000000000003</v>
      </c>
      <c r="BT14">
        <v>25.9</v>
      </c>
      <c r="BU14">
        <v>34</v>
      </c>
      <c r="BV14">
        <v>38.5</v>
      </c>
      <c r="BW14">
        <v>80</v>
      </c>
      <c r="BX14">
        <v>27</v>
      </c>
      <c r="BY14" s="17">
        <v>41596</v>
      </c>
      <c r="BZ14">
        <v>168.6</v>
      </c>
      <c r="CA14">
        <v>33.200000000000003</v>
      </c>
      <c r="CB14">
        <v>26</v>
      </c>
      <c r="CC14">
        <v>34</v>
      </c>
      <c r="CD14">
        <v>40.5</v>
      </c>
      <c r="CE14">
        <v>80</v>
      </c>
      <c r="CF14">
        <v>27</v>
      </c>
      <c r="CG14" s="17">
        <v>41603</v>
      </c>
      <c r="CH14">
        <v>165.2</v>
      </c>
      <c r="CI14">
        <v>33.1</v>
      </c>
      <c r="CJ14">
        <v>25.4</v>
      </c>
      <c r="CK14">
        <v>32.5</v>
      </c>
      <c r="CL14">
        <v>39</v>
      </c>
      <c r="CM14">
        <v>80</v>
      </c>
      <c r="CN14">
        <v>27</v>
      </c>
    </row>
    <row r="15" spans="1:92">
      <c r="A15" t="s">
        <v>116</v>
      </c>
      <c r="B15">
        <v>0</v>
      </c>
      <c r="C15">
        <v>0</v>
      </c>
      <c r="D15">
        <v>66.5</v>
      </c>
      <c r="E15" s="17">
        <v>41535</v>
      </c>
      <c r="F15">
        <v>222.2</v>
      </c>
      <c r="G15">
        <v>37.299999999999997</v>
      </c>
      <c r="H15">
        <v>35.299999999999997</v>
      </c>
      <c r="I15">
        <v>46</v>
      </c>
      <c r="J15">
        <v>47</v>
      </c>
      <c r="M15" s="17">
        <v>41542</v>
      </c>
      <c r="N15">
        <v>222.2</v>
      </c>
      <c r="O15">
        <v>37.9</v>
      </c>
      <c r="P15">
        <v>35.299999999999997</v>
      </c>
      <c r="Q15">
        <v>44.5</v>
      </c>
      <c r="R15">
        <v>46</v>
      </c>
      <c r="U15" s="17">
        <v>41549</v>
      </c>
      <c r="V15">
        <v>223.2</v>
      </c>
      <c r="W15">
        <v>37.6</v>
      </c>
      <c r="X15">
        <v>35.5</v>
      </c>
      <c r="Y15">
        <v>45.5</v>
      </c>
      <c r="Z15">
        <v>46</v>
      </c>
      <c r="AC15" s="17">
        <v>41557</v>
      </c>
      <c r="AD15">
        <v>222.4</v>
      </c>
      <c r="AE15">
        <v>38.1</v>
      </c>
      <c r="AF15">
        <v>35.299999999999997</v>
      </c>
      <c r="AG15">
        <v>45</v>
      </c>
      <c r="AH15">
        <v>45.5</v>
      </c>
      <c r="AK15" s="17">
        <v>41563</v>
      </c>
      <c r="AL15">
        <v>224</v>
      </c>
      <c r="AM15">
        <v>38.5</v>
      </c>
      <c r="AN15">
        <v>35.6</v>
      </c>
      <c r="AO15">
        <v>45</v>
      </c>
      <c r="AP15">
        <v>46</v>
      </c>
      <c r="AS15" s="17">
        <v>41570</v>
      </c>
      <c r="AT15">
        <v>225</v>
      </c>
      <c r="AU15">
        <v>38.6</v>
      </c>
      <c r="AV15">
        <v>35.799999999999997</v>
      </c>
      <c r="AW15">
        <v>46</v>
      </c>
      <c r="AX15">
        <v>46</v>
      </c>
      <c r="AY15">
        <v>100</v>
      </c>
      <c r="AZ15">
        <v>33</v>
      </c>
      <c r="BA15" s="17">
        <v>41577</v>
      </c>
      <c r="BB15">
        <v>223.2</v>
      </c>
      <c r="BC15">
        <v>38.299999999999997</v>
      </c>
      <c r="BD15">
        <v>35.5</v>
      </c>
      <c r="BE15">
        <v>45</v>
      </c>
      <c r="BF15">
        <v>46</v>
      </c>
      <c r="BG15">
        <v>50</v>
      </c>
      <c r="BH15">
        <v>25</v>
      </c>
      <c r="BI15" s="17">
        <v>41584</v>
      </c>
      <c r="BJ15">
        <v>224.8</v>
      </c>
      <c r="BK15">
        <v>38.6</v>
      </c>
      <c r="BL15">
        <v>35.700000000000003</v>
      </c>
      <c r="BM15">
        <v>44</v>
      </c>
      <c r="BN15">
        <v>46</v>
      </c>
      <c r="BO15">
        <v>55</v>
      </c>
      <c r="BP15">
        <v>25</v>
      </c>
      <c r="BQ15" s="17">
        <v>41591</v>
      </c>
      <c r="BR15">
        <v>221</v>
      </c>
      <c r="BS15">
        <v>39.200000000000003</v>
      </c>
      <c r="BT15">
        <v>35.1</v>
      </c>
      <c r="BU15">
        <v>44</v>
      </c>
      <c r="BV15">
        <v>45.5</v>
      </c>
      <c r="BW15">
        <v>55</v>
      </c>
      <c r="BX15">
        <v>25</v>
      </c>
      <c r="BY15" s="17">
        <v>41598</v>
      </c>
      <c r="BZ15">
        <v>224.2</v>
      </c>
      <c r="CA15">
        <v>38.9</v>
      </c>
      <c r="CB15">
        <v>35.6</v>
      </c>
      <c r="CC15">
        <v>44</v>
      </c>
      <c r="CD15">
        <v>46</v>
      </c>
      <c r="CE15">
        <v>50</v>
      </c>
      <c r="CF15">
        <v>20</v>
      </c>
      <c r="CG15" s="17"/>
    </row>
    <row r="16" spans="1:92">
      <c r="A16" t="s">
        <v>115</v>
      </c>
      <c r="B16">
        <v>0</v>
      </c>
      <c r="C16">
        <v>1</v>
      </c>
      <c r="D16">
        <v>66.25</v>
      </c>
      <c r="E16" s="17">
        <v>41535</v>
      </c>
      <c r="F16">
        <v>165.6</v>
      </c>
      <c r="G16">
        <v>37.4</v>
      </c>
      <c r="H16">
        <v>26.3</v>
      </c>
      <c r="I16">
        <v>39</v>
      </c>
      <c r="J16">
        <v>45</v>
      </c>
      <c r="M16" s="17">
        <v>41542</v>
      </c>
      <c r="N16">
        <v>166.4</v>
      </c>
      <c r="O16">
        <v>36.1</v>
      </c>
      <c r="P16">
        <v>26.6</v>
      </c>
      <c r="Q16">
        <v>38.5</v>
      </c>
      <c r="R16">
        <v>43.5</v>
      </c>
      <c r="U16" s="17">
        <v>41549</v>
      </c>
      <c r="V16">
        <v>166.6</v>
      </c>
      <c r="W16">
        <v>35.700000000000003</v>
      </c>
      <c r="X16">
        <v>26.7</v>
      </c>
      <c r="Y16">
        <v>38</v>
      </c>
      <c r="Z16">
        <v>42.5</v>
      </c>
      <c r="AC16" s="17">
        <v>41556</v>
      </c>
      <c r="AD16">
        <v>167</v>
      </c>
      <c r="AE16">
        <v>35.5</v>
      </c>
      <c r="AF16">
        <v>26.8</v>
      </c>
      <c r="AG16">
        <v>37.5</v>
      </c>
      <c r="AH16">
        <v>43.5</v>
      </c>
      <c r="AK16" s="17">
        <v>41564</v>
      </c>
      <c r="AL16">
        <v>166.8</v>
      </c>
      <c r="AM16">
        <v>34.799999999999997</v>
      </c>
      <c r="AN16">
        <v>26.8</v>
      </c>
      <c r="AO16">
        <v>36.5</v>
      </c>
      <c r="AP16">
        <v>43</v>
      </c>
      <c r="AS16" s="17">
        <v>41570</v>
      </c>
      <c r="AT16">
        <v>166.4</v>
      </c>
      <c r="AU16">
        <v>36.299999999999997</v>
      </c>
      <c r="AV16">
        <v>26.6</v>
      </c>
      <c r="AW16">
        <v>35</v>
      </c>
      <c r="AX16">
        <v>43</v>
      </c>
      <c r="AY16">
        <v>100</v>
      </c>
      <c r="AZ16">
        <v>33</v>
      </c>
      <c r="BA16" s="17">
        <v>41577</v>
      </c>
      <c r="BB16">
        <v>165.2</v>
      </c>
      <c r="BC16">
        <v>35.6</v>
      </c>
      <c r="BD16">
        <v>26.4</v>
      </c>
      <c r="BE16">
        <v>35</v>
      </c>
      <c r="BF16">
        <v>43</v>
      </c>
      <c r="BG16">
        <v>75</v>
      </c>
      <c r="BH16">
        <v>30</v>
      </c>
      <c r="BI16" s="17">
        <v>41584</v>
      </c>
      <c r="BJ16">
        <v>163.4</v>
      </c>
      <c r="BK16">
        <v>36</v>
      </c>
      <c r="BL16">
        <v>26.1</v>
      </c>
      <c r="BM16">
        <v>35</v>
      </c>
      <c r="BN16">
        <v>42.5</v>
      </c>
      <c r="BO16">
        <v>75</v>
      </c>
      <c r="BP16">
        <v>27</v>
      </c>
      <c r="BQ16" s="17">
        <v>41591</v>
      </c>
      <c r="BR16">
        <v>165.2</v>
      </c>
      <c r="BS16">
        <v>36.299999999999997</v>
      </c>
      <c r="BT16">
        <v>26.4</v>
      </c>
      <c r="BU16">
        <v>35</v>
      </c>
      <c r="BV16">
        <v>42.5</v>
      </c>
      <c r="BW16">
        <v>70</v>
      </c>
      <c r="BX16">
        <v>23</v>
      </c>
      <c r="BY16" s="17">
        <v>41598</v>
      </c>
      <c r="BZ16">
        <v>164.8</v>
      </c>
      <c r="CA16">
        <v>36.1</v>
      </c>
      <c r="CB16">
        <v>26.3</v>
      </c>
      <c r="CC16">
        <v>36</v>
      </c>
      <c r="CD16">
        <v>42.5</v>
      </c>
      <c r="CE16">
        <v>70</v>
      </c>
      <c r="CF16">
        <v>23</v>
      </c>
      <c r="CG16" s="17">
        <v>41612</v>
      </c>
      <c r="CH16">
        <v>166</v>
      </c>
      <c r="CI16">
        <v>35.799999999999997</v>
      </c>
      <c r="CJ16">
        <v>26.6</v>
      </c>
      <c r="CK16">
        <v>35.5</v>
      </c>
      <c r="CL16">
        <v>42.5</v>
      </c>
      <c r="CM16">
        <v>70</v>
      </c>
      <c r="CN16">
        <v>25</v>
      </c>
    </row>
    <row r="17" spans="1:92">
      <c r="A17" t="s">
        <v>140</v>
      </c>
      <c r="B17">
        <v>0</v>
      </c>
      <c r="C17">
        <v>1</v>
      </c>
      <c r="D17">
        <v>66</v>
      </c>
      <c r="E17" s="17">
        <v>41537</v>
      </c>
      <c r="F17">
        <v>190</v>
      </c>
      <c r="G17">
        <v>41</v>
      </c>
      <c r="H17">
        <v>30.7</v>
      </c>
      <c r="I17">
        <v>38</v>
      </c>
      <c r="J17">
        <v>46.5</v>
      </c>
      <c r="M17" s="17">
        <v>41544</v>
      </c>
      <c r="N17">
        <v>189.4</v>
      </c>
      <c r="O17">
        <v>42.4</v>
      </c>
      <c r="P17">
        <v>30.6</v>
      </c>
      <c r="Q17">
        <v>41</v>
      </c>
      <c r="R17">
        <v>47.5</v>
      </c>
      <c r="U17" s="17">
        <v>41551</v>
      </c>
      <c r="V17">
        <v>192.2</v>
      </c>
      <c r="W17">
        <v>42.4</v>
      </c>
      <c r="X17">
        <v>31</v>
      </c>
      <c r="Y17">
        <v>39.5</v>
      </c>
      <c r="Z17">
        <v>47</v>
      </c>
      <c r="AC17" s="17">
        <v>41558</v>
      </c>
      <c r="AD17">
        <v>191.5</v>
      </c>
      <c r="AK17" s="17">
        <v>41565</v>
      </c>
      <c r="AL17">
        <v>190.8</v>
      </c>
      <c r="AM17">
        <v>41.9</v>
      </c>
      <c r="AN17">
        <v>30.8</v>
      </c>
      <c r="AO17">
        <v>39</v>
      </c>
      <c r="AP17">
        <v>47</v>
      </c>
      <c r="AS17" s="17">
        <v>41572</v>
      </c>
      <c r="AT17">
        <v>189.4</v>
      </c>
      <c r="AU17">
        <v>43.3</v>
      </c>
      <c r="AV17">
        <v>30.6</v>
      </c>
      <c r="AW17">
        <v>39.25</v>
      </c>
      <c r="AX17">
        <v>46.5</v>
      </c>
      <c r="AY17">
        <v>100</v>
      </c>
      <c r="AZ17">
        <v>33</v>
      </c>
      <c r="BA17" s="17">
        <v>41577</v>
      </c>
      <c r="BB17">
        <v>190.4</v>
      </c>
      <c r="BC17">
        <v>41</v>
      </c>
      <c r="BD17">
        <v>30.7</v>
      </c>
      <c r="BE17">
        <v>39.5</v>
      </c>
      <c r="BF17">
        <v>47</v>
      </c>
      <c r="BG17">
        <v>95</v>
      </c>
      <c r="BH17">
        <v>28</v>
      </c>
      <c r="BI17" s="17">
        <v>41584</v>
      </c>
      <c r="BJ17">
        <v>189.6</v>
      </c>
      <c r="BK17">
        <v>41.9</v>
      </c>
      <c r="BL17">
        <v>30.6</v>
      </c>
      <c r="BM17">
        <v>38.5</v>
      </c>
      <c r="BN17">
        <v>46.5</v>
      </c>
      <c r="BO17">
        <v>95</v>
      </c>
      <c r="BP17">
        <v>28</v>
      </c>
      <c r="BQ17" s="17">
        <v>41598</v>
      </c>
      <c r="BR17">
        <v>190</v>
      </c>
      <c r="BS17">
        <v>42.7</v>
      </c>
      <c r="BT17">
        <v>30.7</v>
      </c>
      <c r="BU17">
        <v>38.5</v>
      </c>
      <c r="BV17">
        <v>47</v>
      </c>
      <c r="BW17">
        <v>100</v>
      </c>
      <c r="BX17">
        <v>33</v>
      </c>
      <c r="BY17" s="17">
        <v>41604</v>
      </c>
      <c r="CG17" s="17">
        <v>41614</v>
      </c>
      <c r="CH17">
        <v>186.6</v>
      </c>
      <c r="CI17">
        <v>41.9</v>
      </c>
      <c r="CJ17">
        <v>30.1</v>
      </c>
      <c r="CK17">
        <v>40</v>
      </c>
      <c r="CL17">
        <v>47.5</v>
      </c>
      <c r="CM17">
        <v>100</v>
      </c>
      <c r="CN17">
        <v>33</v>
      </c>
    </row>
    <row r="18" spans="1:92">
      <c r="A18" t="s">
        <v>187</v>
      </c>
      <c r="B18">
        <v>1</v>
      </c>
      <c r="C18">
        <v>0</v>
      </c>
      <c r="D18">
        <v>62</v>
      </c>
      <c r="E18" s="17">
        <v>41537</v>
      </c>
      <c r="F18">
        <v>162.19999999999999</v>
      </c>
      <c r="G18">
        <v>40.4</v>
      </c>
      <c r="H18">
        <v>29.6</v>
      </c>
      <c r="I18">
        <v>34.5</v>
      </c>
      <c r="J18">
        <v>42.5</v>
      </c>
      <c r="K18">
        <v>100</v>
      </c>
      <c r="L18">
        <v>33</v>
      </c>
      <c r="M18" s="17"/>
      <c r="U18" s="17"/>
      <c r="AC18" s="17"/>
      <c r="AK18" s="17"/>
      <c r="AS18" s="17"/>
      <c r="BA18" s="17"/>
      <c r="BI18" s="17"/>
      <c r="BQ18" s="17"/>
      <c r="BY18" s="17"/>
      <c r="CG18" s="17"/>
    </row>
    <row r="19" spans="1:92">
      <c r="A19" t="s">
        <v>109</v>
      </c>
      <c r="B19">
        <v>0</v>
      </c>
      <c r="C19">
        <v>1</v>
      </c>
      <c r="D19">
        <v>59.5</v>
      </c>
      <c r="E19" s="17">
        <v>41535</v>
      </c>
      <c r="F19">
        <v>200</v>
      </c>
      <c r="G19">
        <v>48.2</v>
      </c>
      <c r="H19">
        <v>39.700000000000003</v>
      </c>
      <c r="I19">
        <v>44.75</v>
      </c>
      <c r="J19">
        <v>49</v>
      </c>
      <c r="M19" s="17">
        <v>41542</v>
      </c>
      <c r="N19">
        <v>199.8</v>
      </c>
      <c r="O19">
        <v>48</v>
      </c>
      <c r="P19">
        <v>39.700000000000003</v>
      </c>
      <c r="Q19">
        <v>44.5</v>
      </c>
      <c r="R19">
        <v>48.5</v>
      </c>
      <c r="U19" s="17">
        <v>41547</v>
      </c>
      <c r="V19">
        <v>199.8</v>
      </c>
      <c r="W19">
        <v>47.6</v>
      </c>
      <c r="X19">
        <v>39.6</v>
      </c>
      <c r="Y19">
        <v>42</v>
      </c>
      <c r="Z19">
        <v>48</v>
      </c>
      <c r="AC19" s="17">
        <v>41556</v>
      </c>
      <c r="AD19">
        <v>203.6</v>
      </c>
      <c r="AE19">
        <v>48.9</v>
      </c>
      <c r="AF19">
        <v>40.4</v>
      </c>
      <c r="AG19">
        <v>45</v>
      </c>
      <c r="AH19">
        <v>49</v>
      </c>
      <c r="AK19" s="17">
        <v>41563</v>
      </c>
      <c r="AL19">
        <v>201.6</v>
      </c>
      <c r="AM19">
        <v>48.9</v>
      </c>
      <c r="AN19">
        <v>40</v>
      </c>
      <c r="AO19">
        <v>44</v>
      </c>
      <c r="AP19">
        <v>48</v>
      </c>
      <c r="AS19" s="17">
        <v>41570</v>
      </c>
      <c r="AT19">
        <v>202</v>
      </c>
      <c r="AU19">
        <v>48.2</v>
      </c>
      <c r="AV19">
        <v>40.1</v>
      </c>
      <c r="AW19">
        <v>44</v>
      </c>
      <c r="AX19">
        <v>48.5</v>
      </c>
      <c r="AY19">
        <v>100</v>
      </c>
      <c r="AZ19">
        <v>33</v>
      </c>
      <c r="BA19" s="17">
        <v>41577</v>
      </c>
      <c r="BB19">
        <v>202.8</v>
      </c>
      <c r="BC19">
        <v>48.6</v>
      </c>
      <c r="BD19">
        <v>40.299999999999997</v>
      </c>
      <c r="BE19">
        <v>44.5</v>
      </c>
      <c r="BF19">
        <v>48.5</v>
      </c>
      <c r="BG19">
        <v>90</v>
      </c>
      <c r="BH19">
        <v>30</v>
      </c>
      <c r="BI19" s="17">
        <v>41584</v>
      </c>
      <c r="BJ19">
        <v>201.4</v>
      </c>
      <c r="BK19">
        <v>48.5</v>
      </c>
      <c r="BL19">
        <v>40</v>
      </c>
      <c r="BM19">
        <v>42.5</v>
      </c>
      <c r="BN19">
        <v>48</v>
      </c>
      <c r="BO19">
        <v>90</v>
      </c>
      <c r="BP19">
        <v>30</v>
      </c>
      <c r="BQ19" s="17">
        <v>41591</v>
      </c>
      <c r="BR19">
        <v>201</v>
      </c>
      <c r="BS19">
        <v>48.2</v>
      </c>
      <c r="BT19">
        <v>39.9</v>
      </c>
      <c r="BU19">
        <v>43</v>
      </c>
      <c r="BV19">
        <v>48</v>
      </c>
      <c r="BW19">
        <v>90</v>
      </c>
      <c r="BX19">
        <v>30</v>
      </c>
      <c r="BY19" s="17">
        <v>41598</v>
      </c>
      <c r="BZ19">
        <v>202</v>
      </c>
      <c r="CA19">
        <v>48.7</v>
      </c>
      <c r="CB19">
        <v>40.1</v>
      </c>
      <c r="CC19">
        <v>41.75</v>
      </c>
      <c r="CD19">
        <v>48</v>
      </c>
      <c r="CE19">
        <v>90</v>
      </c>
      <c r="CF19">
        <v>30</v>
      </c>
      <c r="CG19" s="17">
        <v>41604</v>
      </c>
      <c r="CH19">
        <v>202.4</v>
      </c>
      <c r="CI19">
        <v>47.5</v>
      </c>
      <c r="CJ19">
        <v>40.299999999999997</v>
      </c>
      <c r="CK19">
        <v>42</v>
      </c>
      <c r="CL19">
        <v>48</v>
      </c>
      <c r="CM19">
        <v>90</v>
      </c>
      <c r="CN19">
        <v>30</v>
      </c>
    </row>
    <row r="20" spans="1:92">
      <c r="A20" t="s">
        <v>93</v>
      </c>
      <c r="B20">
        <v>0</v>
      </c>
      <c r="C20">
        <v>1</v>
      </c>
      <c r="D20">
        <v>64.5</v>
      </c>
      <c r="E20" s="17">
        <v>41535</v>
      </c>
      <c r="F20">
        <v>168.4</v>
      </c>
      <c r="G20">
        <v>38.4</v>
      </c>
      <c r="H20">
        <v>28.5</v>
      </c>
      <c r="I20">
        <v>39</v>
      </c>
      <c r="J20">
        <v>41.5</v>
      </c>
      <c r="M20" s="17">
        <v>41542</v>
      </c>
      <c r="N20">
        <v>166.2</v>
      </c>
      <c r="O20">
        <v>38.299999999999997</v>
      </c>
      <c r="P20">
        <v>28.1</v>
      </c>
      <c r="Q20">
        <v>37.75</v>
      </c>
      <c r="R20">
        <v>39.5</v>
      </c>
      <c r="U20" s="17">
        <v>41549</v>
      </c>
      <c r="AC20" s="17">
        <v>41563</v>
      </c>
      <c r="AD20">
        <v>166.8</v>
      </c>
      <c r="AE20">
        <v>38.9</v>
      </c>
      <c r="AF20">
        <v>28.3</v>
      </c>
      <c r="AG20">
        <v>38.75</v>
      </c>
      <c r="AH20">
        <v>41</v>
      </c>
      <c r="AK20" s="17">
        <v>41570</v>
      </c>
      <c r="AL20">
        <v>169.2</v>
      </c>
      <c r="AM20">
        <v>38</v>
      </c>
      <c r="AN20">
        <v>28.6</v>
      </c>
      <c r="AO20">
        <v>39.25</v>
      </c>
      <c r="AP20">
        <v>41.5</v>
      </c>
      <c r="AS20" s="17">
        <v>41577</v>
      </c>
      <c r="AT20">
        <v>167.2</v>
      </c>
      <c r="AU20">
        <v>39.1</v>
      </c>
      <c r="AV20">
        <v>28.3</v>
      </c>
      <c r="AW20">
        <v>38.5</v>
      </c>
      <c r="AX20">
        <v>40.5</v>
      </c>
      <c r="AY20">
        <v>100</v>
      </c>
      <c r="AZ20">
        <v>33</v>
      </c>
      <c r="BA20" s="17">
        <v>41584</v>
      </c>
      <c r="BB20">
        <v>163.80000000000001</v>
      </c>
      <c r="BC20">
        <v>38.6</v>
      </c>
      <c r="BD20">
        <v>27.7</v>
      </c>
      <c r="BE20">
        <v>35.75</v>
      </c>
      <c r="BF20">
        <v>40.25</v>
      </c>
      <c r="BG20">
        <v>100</v>
      </c>
      <c r="BH20">
        <v>33</v>
      </c>
      <c r="BI20" s="17">
        <v>41591</v>
      </c>
      <c r="BJ20">
        <v>164.2</v>
      </c>
      <c r="BK20">
        <v>38.700000000000003</v>
      </c>
      <c r="BL20">
        <v>27.7</v>
      </c>
      <c r="BM20">
        <v>37</v>
      </c>
      <c r="BN20">
        <v>39.5</v>
      </c>
      <c r="BO20">
        <v>95</v>
      </c>
      <c r="BP20">
        <v>30</v>
      </c>
      <c r="BQ20" s="17">
        <v>41598</v>
      </c>
      <c r="BR20">
        <v>162.4</v>
      </c>
      <c r="BS20">
        <v>38.1</v>
      </c>
      <c r="BT20">
        <v>27.5</v>
      </c>
      <c r="BU20">
        <v>37.5</v>
      </c>
      <c r="BV20">
        <v>39.75</v>
      </c>
      <c r="BW20">
        <v>95</v>
      </c>
      <c r="BX20">
        <v>30</v>
      </c>
      <c r="BY20" s="17">
        <v>41604</v>
      </c>
      <c r="BZ20">
        <v>162.80000000000001</v>
      </c>
      <c r="CA20">
        <v>38</v>
      </c>
      <c r="CB20">
        <v>27.5</v>
      </c>
      <c r="CC20">
        <v>37</v>
      </c>
      <c r="CD20">
        <v>39.75</v>
      </c>
      <c r="CE20">
        <v>95</v>
      </c>
      <c r="CF20">
        <v>30</v>
      </c>
      <c r="CG20" s="17">
        <v>41610</v>
      </c>
      <c r="CH20">
        <v>163.19999999999999</v>
      </c>
      <c r="CI20">
        <v>37.1</v>
      </c>
      <c r="CJ20">
        <v>27.5</v>
      </c>
      <c r="CK20">
        <v>37</v>
      </c>
      <c r="CL20">
        <v>40</v>
      </c>
      <c r="CM20">
        <v>95</v>
      </c>
      <c r="CN20">
        <v>30</v>
      </c>
    </row>
    <row r="21" spans="1:92">
      <c r="A21" t="s">
        <v>112</v>
      </c>
      <c r="B21">
        <v>0</v>
      </c>
      <c r="C21">
        <v>0</v>
      </c>
      <c r="D21">
        <v>66.75</v>
      </c>
      <c r="E21" s="17">
        <v>41542</v>
      </c>
      <c r="F21">
        <v>180.2</v>
      </c>
      <c r="G21">
        <v>41.2</v>
      </c>
      <c r="H21">
        <v>28.6</v>
      </c>
      <c r="I21">
        <v>35.5</v>
      </c>
      <c r="J21">
        <v>47.5</v>
      </c>
      <c r="M21" s="17">
        <v>41549</v>
      </c>
      <c r="N21">
        <v>178.2</v>
      </c>
      <c r="O21">
        <v>40.200000000000003</v>
      </c>
      <c r="P21">
        <v>28.1</v>
      </c>
      <c r="Q21">
        <v>37</v>
      </c>
      <c r="R21">
        <v>47.5</v>
      </c>
      <c r="U21" s="17">
        <v>41563</v>
      </c>
      <c r="V21">
        <v>180</v>
      </c>
      <c r="W21">
        <v>41.8</v>
      </c>
      <c r="X21">
        <v>28.3</v>
      </c>
      <c r="Y21">
        <v>34.5</v>
      </c>
      <c r="Z21">
        <v>47</v>
      </c>
      <c r="AC21" s="17">
        <v>41570</v>
      </c>
      <c r="AK21" s="17">
        <v>41577</v>
      </c>
      <c r="AL21">
        <v>180.2</v>
      </c>
      <c r="AM21">
        <v>41.1</v>
      </c>
      <c r="AN21">
        <v>28.4</v>
      </c>
      <c r="AO21">
        <v>35.5</v>
      </c>
      <c r="AP21">
        <v>47</v>
      </c>
      <c r="AS21" s="17">
        <v>41584</v>
      </c>
      <c r="AT21">
        <v>177.4</v>
      </c>
      <c r="AU21">
        <v>40.9</v>
      </c>
      <c r="AV21">
        <v>27.9</v>
      </c>
      <c r="AW21">
        <v>36</v>
      </c>
      <c r="AX21">
        <v>46</v>
      </c>
      <c r="AY21">
        <v>100</v>
      </c>
      <c r="AZ21">
        <v>33</v>
      </c>
      <c r="BA21" s="17"/>
      <c r="BI21" s="17"/>
      <c r="BQ21" s="17"/>
      <c r="BY21" s="17"/>
      <c r="CG21" s="17"/>
    </row>
    <row r="22" spans="1:92">
      <c r="A22" t="s">
        <v>117</v>
      </c>
      <c r="B22">
        <v>1</v>
      </c>
      <c r="C22">
        <v>1</v>
      </c>
      <c r="D22">
        <v>63.25</v>
      </c>
      <c r="E22" s="17">
        <v>41537</v>
      </c>
      <c r="F22">
        <v>193</v>
      </c>
      <c r="G22">
        <v>43</v>
      </c>
      <c r="H22">
        <v>33.9</v>
      </c>
      <c r="I22">
        <v>42.5</v>
      </c>
      <c r="J22">
        <v>46</v>
      </c>
      <c r="K22">
        <v>100</v>
      </c>
      <c r="L22">
        <v>33</v>
      </c>
      <c r="M22" s="17">
        <v>41544</v>
      </c>
      <c r="N22">
        <v>193.2</v>
      </c>
      <c r="O22">
        <v>44.5</v>
      </c>
      <c r="P22">
        <v>33.9</v>
      </c>
      <c r="Q22">
        <v>43</v>
      </c>
      <c r="R22">
        <v>46</v>
      </c>
      <c r="S22">
        <v>100</v>
      </c>
      <c r="T22">
        <v>50</v>
      </c>
      <c r="U22" s="17">
        <v>41551</v>
      </c>
      <c r="V22">
        <v>193.8</v>
      </c>
      <c r="W22">
        <v>42.7</v>
      </c>
      <c r="X22">
        <v>34</v>
      </c>
      <c r="Y22">
        <v>43.25</v>
      </c>
      <c r="Z22">
        <v>46.25</v>
      </c>
      <c r="AA22">
        <v>95</v>
      </c>
      <c r="AB22">
        <v>47</v>
      </c>
      <c r="AC22" s="17">
        <v>41558</v>
      </c>
      <c r="AD22">
        <v>191.8</v>
      </c>
      <c r="AE22">
        <v>43</v>
      </c>
      <c r="AF22">
        <v>33.700000000000003</v>
      </c>
      <c r="AG22">
        <v>43</v>
      </c>
      <c r="AH22">
        <v>47</v>
      </c>
      <c r="AI22">
        <v>95</v>
      </c>
      <c r="AJ22">
        <v>47</v>
      </c>
      <c r="AK22" s="17">
        <v>41568</v>
      </c>
      <c r="AL22">
        <v>193.2</v>
      </c>
      <c r="AM22">
        <v>44.5</v>
      </c>
      <c r="AN22">
        <v>33.9</v>
      </c>
      <c r="AO22">
        <v>45</v>
      </c>
      <c r="AP22">
        <v>45.25</v>
      </c>
      <c r="AQ22">
        <v>95</v>
      </c>
      <c r="AR22">
        <v>47</v>
      </c>
      <c r="AS22" s="17">
        <v>41572</v>
      </c>
      <c r="AT22">
        <v>192.6</v>
      </c>
      <c r="AU22">
        <v>43.8</v>
      </c>
      <c r="AV22">
        <v>33.799999999999997</v>
      </c>
      <c r="AW22">
        <v>41.5</v>
      </c>
      <c r="AX22">
        <v>45.5</v>
      </c>
      <c r="AY22">
        <v>90</v>
      </c>
      <c r="AZ22">
        <v>45</v>
      </c>
      <c r="BA22" s="17">
        <v>41579</v>
      </c>
      <c r="BB22">
        <v>191</v>
      </c>
      <c r="BC22">
        <v>44.3</v>
      </c>
      <c r="BD22">
        <v>33.5</v>
      </c>
      <c r="BE22">
        <v>43</v>
      </c>
      <c r="BF22">
        <v>46.25</v>
      </c>
      <c r="BG22">
        <v>75</v>
      </c>
      <c r="BH22">
        <v>45</v>
      </c>
      <c r="BI22" s="17">
        <v>41586</v>
      </c>
      <c r="BJ22">
        <v>192.2</v>
      </c>
      <c r="BK22">
        <v>44.5</v>
      </c>
      <c r="BL22">
        <v>33.700000000000003</v>
      </c>
      <c r="BM22">
        <v>43</v>
      </c>
      <c r="BN22">
        <v>45</v>
      </c>
      <c r="BO22">
        <v>75</v>
      </c>
      <c r="BP22">
        <v>45</v>
      </c>
      <c r="BQ22" s="17">
        <v>41592</v>
      </c>
      <c r="BR22">
        <v>192.8</v>
      </c>
      <c r="BS22">
        <v>43</v>
      </c>
      <c r="BT22">
        <v>33.799999999999997</v>
      </c>
      <c r="BU22">
        <v>42</v>
      </c>
      <c r="BV22">
        <v>45.5</v>
      </c>
      <c r="BW22">
        <v>70</v>
      </c>
      <c r="BX22">
        <v>40</v>
      </c>
      <c r="BY22" s="17">
        <v>41599</v>
      </c>
      <c r="CG22" s="17">
        <v>41603</v>
      </c>
      <c r="CH22">
        <v>192.8</v>
      </c>
      <c r="CI22">
        <v>44.3</v>
      </c>
      <c r="CJ22">
        <v>35.9</v>
      </c>
      <c r="CK22">
        <v>43.75</v>
      </c>
      <c r="CL22">
        <v>46.25</v>
      </c>
      <c r="CM22">
        <v>70</v>
      </c>
      <c r="CN22">
        <v>40</v>
      </c>
    </row>
    <row r="23" spans="1:92">
      <c r="A23" t="s">
        <v>94</v>
      </c>
      <c r="B23">
        <v>1</v>
      </c>
      <c r="C23">
        <v>0</v>
      </c>
      <c r="D23">
        <v>68.5</v>
      </c>
      <c r="E23" s="17">
        <v>41533</v>
      </c>
      <c r="F23">
        <v>261</v>
      </c>
      <c r="G23">
        <v>45.4</v>
      </c>
      <c r="H23">
        <v>39.1</v>
      </c>
      <c r="I23">
        <v>45.75</v>
      </c>
      <c r="J23">
        <v>56</v>
      </c>
      <c r="K23">
        <v>100</v>
      </c>
      <c r="L23">
        <v>33</v>
      </c>
      <c r="M23" s="17">
        <v>41540</v>
      </c>
      <c r="N23">
        <v>260</v>
      </c>
      <c r="O23">
        <v>45.5</v>
      </c>
      <c r="P23">
        <v>38.9</v>
      </c>
      <c r="Q23">
        <v>43.75</v>
      </c>
      <c r="R23">
        <v>54.25</v>
      </c>
      <c r="S23">
        <v>100</v>
      </c>
      <c r="T23">
        <v>33</v>
      </c>
      <c r="U23" s="17">
        <v>41547</v>
      </c>
      <c r="V23">
        <v>257</v>
      </c>
      <c r="W23">
        <v>45.6</v>
      </c>
      <c r="X23">
        <v>38.5</v>
      </c>
      <c r="Y23">
        <v>45</v>
      </c>
      <c r="Z23">
        <v>53</v>
      </c>
      <c r="AA23">
        <v>100</v>
      </c>
      <c r="AB23">
        <v>33</v>
      </c>
      <c r="AC23" s="17">
        <v>41554</v>
      </c>
      <c r="AD23">
        <v>258.8</v>
      </c>
      <c r="AE23">
        <v>45</v>
      </c>
      <c r="AF23">
        <v>38.799999999999997</v>
      </c>
      <c r="AG23">
        <v>44.75</v>
      </c>
      <c r="AH23">
        <v>55.75</v>
      </c>
      <c r="AI23">
        <v>90</v>
      </c>
      <c r="AJ23">
        <v>30</v>
      </c>
      <c r="AK23" s="17">
        <v>41561</v>
      </c>
      <c r="AS23" s="17">
        <v>41568</v>
      </c>
      <c r="AT23">
        <v>257.60000000000002</v>
      </c>
      <c r="AU23">
        <v>44.8</v>
      </c>
      <c r="AV23">
        <v>38.6</v>
      </c>
      <c r="AW23">
        <v>47</v>
      </c>
      <c r="AX23">
        <v>53.5</v>
      </c>
      <c r="AY23">
        <v>90</v>
      </c>
      <c r="AZ23">
        <v>30</v>
      </c>
      <c r="BA23" s="17">
        <v>41582</v>
      </c>
      <c r="BB23">
        <v>256.60000000000002</v>
      </c>
      <c r="BC23">
        <v>45.4</v>
      </c>
      <c r="BD23">
        <v>38.4</v>
      </c>
      <c r="BE23">
        <v>45</v>
      </c>
      <c r="BF23">
        <v>54</v>
      </c>
      <c r="BG23">
        <v>90</v>
      </c>
      <c r="BH23">
        <v>30</v>
      </c>
      <c r="BI23" s="17"/>
      <c r="BQ23" s="17"/>
      <c r="BY23" s="17"/>
      <c r="CG23" s="17"/>
    </row>
    <row r="24" spans="1:92">
      <c r="A24" t="s">
        <v>97</v>
      </c>
      <c r="B24">
        <v>0</v>
      </c>
      <c r="C24">
        <v>1</v>
      </c>
      <c r="D24">
        <v>65.5</v>
      </c>
      <c r="E24" s="17">
        <v>41533</v>
      </c>
      <c r="F24">
        <v>227.8</v>
      </c>
      <c r="G24">
        <v>40.6</v>
      </c>
      <c r="H24">
        <v>37.299999999999997</v>
      </c>
      <c r="I24">
        <v>37.75</v>
      </c>
      <c r="J24">
        <v>47.5</v>
      </c>
      <c r="M24" s="17">
        <v>41540</v>
      </c>
      <c r="N24">
        <v>230.2</v>
      </c>
      <c r="O24">
        <v>41</v>
      </c>
      <c r="P24">
        <v>37.700000000000003</v>
      </c>
      <c r="Q24">
        <v>39.5</v>
      </c>
      <c r="R24">
        <v>48</v>
      </c>
      <c r="U24" s="17">
        <v>41547</v>
      </c>
      <c r="V24">
        <v>227</v>
      </c>
      <c r="W24">
        <v>40.5</v>
      </c>
      <c r="X24">
        <v>37.200000000000003</v>
      </c>
      <c r="Y24">
        <v>38.5</v>
      </c>
      <c r="Z24">
        <v>48</v>
      </c>
      <c r="AC24" s="17">
        <v>41554</v>
      </c>
      <c r="AD24">
        <v>229.2</v>
      </c>
      <c r="AE24">
        <v>41</v>
      </c>
      <c r="AF24">
        <v>37.5</v>
      </c>
      <c r="AG24">
        <v>38</v>
      </c>
      <c r="AH24">
        <v>48.75</v>
      </c>
      <c r="AK24" s="17">
        <v>41563</v>
      </c>
      <c r="AL24">
        <v>227.2</v>
      </c>
      <c r="AM24">
        <v>40.799999999999997</v>
      </c>
      <c r="AN24">
        <v>37.200000000000003</v>
      </c>
      <c r="AO24">
        <v>40.5</v>
      </c>
      <c r="AP24">
        <v>49</v>
      </c>
      <c r="AS24" s="17">
        <v>41568</v>
      </c>
      <c r="AT24">
        <v>227.6</v>
      </c>
      <c r="AU24">
        <v>40.299999999999997</v>
      </c>
      <c r="AV24">
        <v>37.299999999999997</v>
      </c>
      <c r="AW24">
        <v>39</v>
      </c>
      <c r="AX24">
        <v>48.5</v>
      </c>
      <c r="AY24">
        <v>100</v>
      </c>
      <c r="AZ24">
        <v>33</v>
      </c>
      <c r="BA24" s="17">
        <v>41575</v>
      </c>
      <c r="BB24">
        <v>228.4</v>
      </c>
      <c r="BC24">
        <v>40.1</v>
      </c>
      <c r="BD24">
        <v>37.4</v>
      </c>
      <c r="BE24">
        <v>38.75</v>
      </c>
      <c r="BF24">
        <v>47.75</v>
      </c>
      <c r="BG24">
        <v>90</v>
      </c>
      <c r="BH24">
        <v>30</v>
      </c>
      <c r="BI24" s="17">
        <v>41582</v>
      </c>
      <c r="BJ24">
        <v>229.2</v>
      </c>
      <c r="BK24">
        <v>40.6</v>
      </c>
      <c r="BL24">
        <v>37.5</v>
      </c>
      <c r="BM24">
        <v>38.75</v>
      </c>
      <c r="BN24">
        <v>49</v>
      </c>
      <c r="BO24">
        <v>80</v>
      </c>
      <c r="BP24">
        <v>27</v>
      </c>
      <c r="BQ24" s="17">
        <v>41589</v>
      </c>
      <c r="BR24">
        <v>227.6</v>
      </c>
      <c r="BS24">
        <v>40.5</v>
      </c>
      <c r="BT24">
        <v>37.299999999999997</v>
      </c>
      <c r="BU24">
        <v>39.25</v>
      </c>
      <c r="BV24">
        <v>50.5</v>
      </c>
      <c r="BW24">
        <v>80</v>
      </c>
      <c r="BX24">
        <v>27</v>
      </c>
      <c r="BY24" s="17">
        <v>41596</v>
      </c>
      <c r="BZ24">
        <v>224.8</v>
      </c>
      <c r="CA24">
        <v>40.1</v>
      </c>
      <c r="CB24">
        <v>36.9</v>
      </c>
      <c r="CC24">
        <v>38.25</v>
      </c>
      <c r="CD24">
        <v>50</v>
      </c>
      <c r="CE24">
        <v>80</v>
      </c>
      <c r="CF24">
        <v>27</v>
      </c>
      <c r="CG24" s="17">
        <v>41599</v>
      </c>
      <c r="CH24">
        <v>223.4</v>
      </c>
      <c r="CI24">
        <v>39.700000000000003</v>
      </c>
      <c r="CJ24">
        <v>36.6</v>
      </c>
      <c r="CK24">
        <v>38.5</v>
      </c>
      <c r="CL24">
        <v>48</v>
      </c>
      <c r="CM24">
        <v>80</v>
      </c>
      <c r="CN24">
        <v>27</v>
      </c>
    </row>
    <row r="25" spans="1:92">
      <c r="A25" t="s">
        <v>188</v>
      </c>
      <c r="B25">
        <v>0</v>
      </c>
      <c r="C25">
        <v>0</v>
      </c>
      <c r="D25">
        <v>63</v>
      </c>
      <c r="E25" s="17">
        <v>41537</v>
      </c>
      <c r="F25">
        <v>162.80000000000001</v>
      </c>
      <c r="G25">
        <v>34.5</v>
      </c>
      <c r="H25">
        <v>28.8</v>
      </c>
      <c r="I25">
        <v>34.5</v>
      </c>
      <c r="J25">
        <v>40.25</v>
      </c>
      <c r="M25" s="17"/>
      <c r="U25" s="17"/>
      <c r="AC25" s="17"/>
      <c r="AK25" s="17"/>
      <c r="AS25" s="17"/>
      <c r="BA25" s="17"/>
      <c r="BI25" s="17"/>
      <c r="BQ25" s="17"/>
      <c r="BY25" s="17"/>
      <c r="CG25" s="17"/>
    </row>
    <row r="26" spans="1:92">
      <c r="A26" t="s">
        <v>92</v>
      </c>
      <c r="B26">
        <v>0</v>
      </c>
      <c r="C26">
        <v>1</v>
      </c>
      <c r="D26">
        <v>63</v>
      </c>
      <c r="E26" s="17">
        <v>41533</v>
      </c>
      <c r="F26">
        <v>161.80000000000001</v>
      </c>
      <c r="G26">
        <v>40.4</v>
      </c>
      <c r="H26">
        <v>28.6</v>
      </c>
      <c r="I26">
        <v>37</v>
      </c>
      <c r="J26">
        <v>44.5</v>
      </c>
      <c r="M26" s="17">
        <v>41540</v>
      </c>
      <c r="N26">
        <v>158.6</v>
      </c>
      <c r="O26">
        <v>40.9</v>
      </c>
      <c r="P26">
        <v>28.1</v>
      </c>
      <c r="Q26">
        <v>38.75</v>
      </c>
      <c r="R26">
        <v>43.25</v>
      </c>
      <c r="U26" s="17">
        <v>41544</v>
      </c>
      <c r="V26">
        <v>158</v>
      </c>
      <c r="W26">
        <v>39.299999999999997</v>
      </c>
      <c r="X26">
        <v>28</v>
      </c>
      <c r="Y26">
        <v>35.5</v>
      </c>
      <c r="Z26">
        <v>44.5</v>
      </c>
      <c r="AC26" s="17">
        <v>41554</v>
      </c>
      <c r="AD26">
        <v>159.6</v>
      </c>
      <c r="AE26">
        <v>39.700000000000003</v>
      </c>
      <c r="AF26">
        <v>28.2</v>
      </c>
      <c r="AG26">
        <v>35.75</v>
      </c>
      <c r="AH26">
        <v>45.5</v>
      </c>
      <c r="AK26" s="17">
        <v>41563</v>
      </c>
      <c r="AL26">
        <v>160</v>
      </c>
      <c r="AM26">
        <v>39.1</v>
      </c>
      <c r="AN26">
        <v>28.4</v>
      </c>
      <c r="AO26">
        <v>33.5</v>
      </c>
      <c r="AP26">
        <v>43.5</v>
      </c>
      <c r="AS26" s="17">
        <v>41568</v>
      </c>
      <c r="AT26">
        <v>158.80000000000001</v>
      </c>
      <c r="AU26">
        <v>39.6</v>
      </c>
      <c r="AV26">
        <v>28.1</v>
      </c>
      <c r="AW26">
        <v>35</v>
      </c>
      <c r="AX26">
        <v>43.25</v>
      </c>
      <c r="AY26">
        <v>100</v>
      </c>
      <c r="AZ26">
        <v>33</v>
      </c>
      <c r="BA26" s="17">
        <v>41575</v>
      </c>
      <c r="BB26">
        <v>158.19999999999999</v>
      </c>
      <c r="BC26">
        <v>39.5</v>
      </c>
      <c r="BD26">
        <v>28</v>
      </c>
      <c r="BE26">
        <v>34</v>
      </c>
      <c r="BF26">
        <v>43.25</v>
      </c>
      <c r="BG26">
        <v>100</v>
      </c>
      <c r="BH26">
        <v>33</v>
      </c>
      <c r="BI26" s="17">
        <v>41589</v>
      </c>
      <c r="BJ26">
        <v>158.69999999999999</v>
      </c>
      <c r="BK26">
        <v>39.4</v>
      </c>
      <c r="BL26">
        <v>27.9</v>
      </c>
      <c r="BM26">
        <v>34</v>
      </c>
      <c r="BN26">
        <v>43.25</v>
      </c>
      <c r="BO26">
        <v>90</v>
      </c>
      <c r="BP26">
        <v>30</v>
      </c>
      <c r="BQ26" s="17">
        <v>41596</v>
      </c>
      <c r="BR26">
        <v>158.6</v>
      </c>
      <c r="BS26">
        <v>39</v>
      </c>
      <c r="BT26">
        <v>28.1</v>
      </c>
      <c r="BU26">
        <v>34</v>
      </c>
      <c r="BV26">
        <v>43.25</v>
      </c>
      <c r="BW26">
        <v>90</v>
      </c>
      <c r="BX26">
        <v>30</v>
      </c>
      <c r="BY26" s="17">
        <v>41600</v>
      </c>
      <c r="BZ26">
        <v>157.19999999999999</v>
      </c>
      <c r="CA26">
        <v>39.4</v>
      </c>
      <c r="CB26">
        <v>27.8</v>
      </c>
      <c r="CC26">
        <v>35</v>
      </c>
      <c r="CD26">
        <v>43.5</v>
      </c>
      <c r="CE26">
        <v>90</v>
      </c>
      <c r="CF26">
        <v>30</v>
      </c>
      <c r="CG26" s="17">
        <v>41610</v>
      </c>
      <c r="CH26">
        <v>158.6</v>
      </c>
      <c r="CI26">
        <v>39.1</v>
      </c>
      <c r="CJ26">
        <v>28.1</v>
      </c>
      <c r="CK26">
        <v>34</v>
      </c>
      <c r="CL26">
        <v>43</v>
      </c>
      <c r="CM26">
        <v>90</v>
      </c>
      <c r="CN26">
        <v>30</v>
      </c>
    </row>
    <row r="27" spans="1:92">
      <c r="A27" t="s">
        <v>107</v>
      </c>
      <c r="B27">
        <v>0</v>
      </c>
      <c r="C27">
        <v>1</v>
      </c>
      <c r="D27">
        <v>60.75</v>
      </c>
      <c r="E27" s="17">
        <v>41535</v>
      </c>
      <c r="F27">
        <v>178</v>
      </c>
      <c r="G27">
        <v>41.2</v>
      </c>
      <c r="H27">
        <v>33.9</v>
      </c>
      <c r="I27">
        <v>41</v>
      </c>
      <c r="J27">
        <v>44</v>
      </c>
      <c r="M27" s="17">
        <v>41542</v>
      </c>
      <c r="N27">
        <v>177.2</v>
      </c>
      <c r="O27">
        <v>41.5</v>
      </c>
      <c r="P27">
        <v>33.700000000000003</v>
      </c>
      <c r="Q27">
        <v>41.25</v>
      </c>
      <c r="R27">
        <v>43.75</v>
      </c>
      <c r="U27" s="17">
        <v>41548</v>
      </c>
      <c r="V27">
        <v>177.6</v>
      </c>
      <c r="W27">
        <v>41.3</v>
      </c>
      <c r="X27">
        <v>33.799999999999997</v>
      </c>
      <c r="Y27">
        <v>42</v>
      </c>
      <c r="Z27">
        <v>44</v>
      </c>
      <c r="AC27" s="17">
        <v>41556</v>
      </c>
      <c r="AD27">
        <v>176.6</v>
      </c>
      <c r="AE27">
        <v>41.8</v>
      </c>
      <c r="AF27">
        <v>33.6</v>
      </c>
      <c r="AG27">
        <v>43</v>
      </c>
      <c r="AH27">
        <v>43.5</v>
      </c>
      <c r="AK27" s="17">
        <v>41563</v>
      </c>
      <c r="AL27">
        <v>177.4</v>
      </c>
      <c r="AM27">
        <v>41.6</v>
      </c>
      <c r="AN27">
        <v>33.799999999999997</v>
      </c>
      <c r="AO27">
        <v>41</v>
      </c>
      <c r="AP27">
        <v>43.5</v>
      </c>
      <c r="AS27" s="17">
        <v>41570</v>
      </c>
      <c r="AT27">
        <v>178.2</v>
      </c>
      <c r="AU27">
        <v>41.4</v>
      </c>
      <c r="AV27">
        <v>33.9</v>
      </c>
      <c r="AW27">
        <v>43</v>
      </c>
      <c r="AX27">
        <v>44</v>
      </c>
      <c r="AY27">
        <v>100</v>
      </c>
      <c r="AZ27">
        <v>33</v>
      </c>
      <c r="BA27" s="17">
        <v>41577</v>
      </c>
      <c r="BB27">
        <v>176.6</v>
      </c>
      <c r="BC27">
        <v>41.4</v>
      </c>
      <c r="BD27">
        <v>33.6</v>
      </c>
      <c r="BE27">
        <v>41.5</v>
      </c>
      <c r="BF27">
        <v>45.25</v>
      </c>
      <c r="BG27">
        <v>100</v>
      </c>
      <c r="BH27">
        <v>33</v>
      </c>
      <c r="BI27" s="17">
        <v>41584</v>
      </c>
      <c r="BJ27">
        <v>177</v>
      </c>
      <c r="BK27">
        <v>41.4</v>
      </c>
      <c r="BL27">
        <v>33.700000000000003</v>
      </c>
      <c r="BM27">
        <v>41.25</v>
      </c>
      <c r="BN27">
        <v>45</v>
      </c>
      <c r="BO27">
        <v>100</v>
      </c>
      <c r="BP27">
        <v>33</v>
      </c>
      <c r="BQ27" s="17">
        <v>41591</v>
      </c>
      <c r="BY27" s="17">
        <v>41598</v>
      </c>
      <c r="BZ27">
        <v>179.8</v>
      </c>
      <c r="CA27">
        <v>41.1</v>
      </c>
      <c r="CB27">
        <v>34.299999999999997</v>
      </c>
      <c r="CC27">
        <v>42</v>
      </c>
      <c r="CD27">
        <v>43</v>
      </c>
      <c r="CE27">
        <v>100</v>
      </c>
      <c r="CF27">
        <v>33</v>
      </c>
      <c r="CG27" s="17">
        <v>41603</v>
      </c>
      <c r="CH27">
        <v>180</v>
      </c>
      <c r="CI27">
        <v>40.6</v>
      </c>
      <c r="CJ27">
        <v>34.299999999999997</v>
      </c>
      <c r="CK27">
        <v>42</v>
      </c>
      <c r="CL27">
        <v>43.5</v>
      </c>
      <c r="CM27">
        <v>100</v>
      </c>
      <c r="CN27">
        <v>33</v>
      </c>
    </row>
    <row r="28" spans="1:92">
      <c r="A28" t="s">
        <v>113</v>
      </c>
      <c r="B28">
        <v>0</v>
      </c>
      <c r="C28">
        <v>0</v>
      </c>
      <c r="D28">
        <v>63</v>
      </c>
      <c r="E28" s="17">
        <v>41535</v>
      </c>
      <c r="F28">
        <v>161.19999999999999</v>
      </c>
      <c r="G28">
        <v>29.1</v>
      </c>
      <c r="H28">
        <v>28.5</v>
      </c>
      <c r="I28">
        <v>38.5</v>
      </c>
      <c r="J28">
        <v>44</v>
      </c>
      <c r="M28" s="17">
        <v>41542</v>
      </c>
      <c r="N28">
        <v>162.6</v>
      </c>
      <c r="O28">
        <v>28.4</v>
      </c>
      <c r="P28">
        <v>28.8</v>
      </c>
      <c r="Q28">
        <v>38.5</v>
      </c>
      <c r="R28">
        <v>43</v>
      </c>
      <c r="U28" s="17">
        <v>41549</v>
      </c>
      <c r="V28">
        <v>162</v>
      </c>
      <c r="W28">
        <v>26.7</v>
      </c>
      <c r="X28">
        <v>28.7</v>
      </c>
      <c r="Y28">
        <v>37</v>
      </c>
      <c r="Z28">
        <v>39.5</v>
      </c>
      <c r="AC28" s="17">
        <v>41556</v>
      </c>
      <c r="AD28">
        <v>161.4</v>
      </c>
      <c r="AE28">
        <v>28.1</v>
      </c>
      <c r="AF28">
        <v>28.5</v>
      </c>
      <c r="AG28">
        <v>38.5</v>
      </c>
      <c r="AH28">
        <v>41.5</v>
      </c>
      <c r="AK28" s="17">
        <v>41563</v>
      </c>
      <c r="AL28">
        <v>162.80000000000001</v>
      </c>
      <c r="AM28">
        <v>27.8</v>
      </c>
      <c r="AN28">
        <v>28.8</v>
      </c>
      <c r="AO28">
        <v>37</v>
      </c>
      <c r="AP28">
        <v>41</v>
      </c>
      <c r="AS28" s="17">
        <v>41570</v>
      </c>
      <c r="AT28">
        <v>161.80000000000001</v>
      </c>
      <c r="AU28">
        <v>27.6</v>
      </c>
      <c r="AV28">
        <v>28.6</v>
      </c>
      <c r="AW28">
        <v>34</v>
      </c>
      <c r="AX28">
        <v>42</v>
      </c>
      <c r="AY28">
        <v>100</v>
      </c>
      <c r="AZ28">
        <v>33</v>
      </c>
      <c r="BA28" s="17">
        <v>41577</v>
      </c>
      <c r="BB28">
        <v>163</v>
      </c>
      <c r="BC28">
        <v>27</v>
      </c>
      <c r="BD28">
        <v>28.9</v>
      </c>
      <c r="BE28">
        <v>33</v>
      </c>
      <c r="BF28">
        <v>41</v>
      </c>
      <c r="BG28">
        <v>100</v>
      </c>
      <c r="BH28">
        <v>33</v>
      </c>
      <c r="BI28" s="17">
        <v>41591</v>
      </c>
      <c r="BJ28">
        <v>161.80000000000001</v>
      </c>
      <c r="BK28">
        <v>28</v>
      </c>
      <c r="BL28">
        <v>28.7</v>
      </c>
      <c r="BM28">
        <v>33</v>
      </c>
      <c r="BN28">
        <v>40.5</v>
      </c>
      <c r="BO28">
        <v>90</v>
      </c>
      <c r="BP28">
        <v>33</v>
      </c>
      <c r="BQ28" s="17"/>
      <c r="BY28" s="17"/>
      <c r="CG28" s="17"/>
    </row>
    <row r="29" spans="1:92">
      <c r="A29" t="s">
        <v>108</v>
      </c>
      <c r="B29">
        <v>1</v>
      </c>
      <c r="C29">
        <v>1</v>
      </c>
      <c r="D29">
        <v>63.5</v>
      </c>
      <c r="E29" s="17">
        <v>41535</v>
      </c>
      <c r="F29">
        <v>184.8</v>
      </c>
      <c r="G29">
        <v>34.5</v>
      </c>
      <c r="H29">
        <v>32.200000000000003</v>
      </c>
      <c r="I29">
        <v>40</v>
      </c>
      <c r="J29">
        <v>44.25</v>
      </c>
      <c r="K29">
        <v>100</v>
      </c>
      <c r="L29">
        <v>33</v>
      </c>
      <c r="M29" s="17">
        <v>41542</v>
      </c>
      <c r="N29">
        <v>182.8</v>
      </c>
      <c r="O29">
        <v>34.700000000000003</v>
      </c>
      <c r="P29">
        <v>31.8</v>
      </c>
      <c r="Q29">
        <v>40</v>
      </c>
      <c r="R29">
        <v>43</v>
      </c>
      <c r="S29">
        <v>100</v>
      </c>
      <c r="T29">
        <v>33</v>
      </c>
      <c r="U29" s="17">
        <v>41551</v>
      </c>
      <c r="V29">
        <v>182.4</v>
      </c>
      <c r="W29">
        <v>34.5</v>
      </c>
      <c r="X29">
        <v>31.8</v>
      </c>
      <c r="Y29">
        <v>39.5</v>
      </c>
      <c r="Z29">
        <v>43.25</v>
      </c>
      <c r="AA29">
        <v>100</v>
      </c>
      <c r="AB29">
        <v>33</v>
      </c>
      <c r="AC29" s="17">
        <v>41556</v>
      </c>
      <c r="AD29">
        <v>182.2</v>
      </c>
      <c r="AE29">
        <v>34.9</v>
      </c>
      <c r="AF29">
        <v>31.7</v>
      </c>
      <c r="AG29">
        <v>40</v>
      </c>
      <c r="AH29">
        <v>43.5</v>
      </c>
      <c r="AI29">
        <v>90</v>
      </c>
      <c r="AJ29">
        <v>30</v>
      </c>
      <c r="AK29" s="17">
        <v>41563</v>
      </c>
      <c r="AL29">
        <v>182.4</v>
      </c>
      <c r="AM29">
        <v>34.299999999999997</v>
      </c>
      <c r="AN29">
        <v>31.8</v>
      </c>
      <c r="AO29">
        <v>40.5</v>
      </c>
      <c r="AP29">
        <v>43.25</v>
      </c>
      <c r="AQ29">
        <v>85</v>
      </c>
      <c r="AR29">
        <v>28</v>
      </c>
      <c r="AS29" s="17">
        <v>41570</v>
      </c>
      <c r="AT29">
        <v>182.6</v>
      </c>
      <c r="AU29">
        <v>34.4</v>
      </c>
      <c r="AV29">
        <v>31.8</v>
      </c>
      <c r="AW29">
        <v>41</v>
      </c>
      <c r="AX29">
        <v>43.5</v>
      </c>
      <c r="AY29">
        <v>85</v>
      </c>
      <c r="AZ29">
        <v>28</v>
      </c>
      <c r="BA29" s="17">
        <v>41577</v>
      </c>
      <c r="BB29">
        <v>181.2</v>
      </c>
      <c r="BC29">
        <v>34.299999999999997</v>
      </c>
      <c r="BD29">
        <v>31.6</v>
      </c>
      <c r="BE29">
        <v>39.75</v>
      </c>
      <c r="BF29">
        <v>42.5</v>
      </c>
      <c r="BG29">
        <v>85</v>
      </c>
      <c r="BH29">
        <v>28</v>
      </c>
      <c r="BI29" s="17">
        <v>41584</v>
      </c>
      <c r="BJ29">
        <v>180.4</v>
      </c>
      <c r="BK29">
        <v>34.5</v>
      </c>
      <c r="BL29">
        <v>31.5</v>
      </c>
      <c r="BM29">
        <v>40.5</v>
      </c>
      <c r="BN29">
        <v>43.5</v>
      </c>
      <c r="BO29">
        <v>85</v>
      </c>
      <c r="BP29">
        <v>28</v>
      </c>
      <c r="BQ29" s="17">
        <v>41591</v>
      </c>
      <c r="BR29">
        <v>181.8</v>
      </c>
      <c r="BS29">
        <v>33.9</v>
      </c>
      <c r="BT29">
        <v>31.6</v>
      </c>
      <c r="BU29">
        <v>39.5</v>
      </c>
      <c r="BV29">
        <v>43.5</v>
      </c>
      <c r="BW29">
        <v>80</v>
      </c>
      <c r="BX29">
        <v>25</v>
      </c>
      <c r="BY29" s="17">
        <v>41598</v>
      </c>
      <c r="BZ29">
        <v>180.6</v>
      </c>
      <c r="CA29">
        <v>34.799999999999997</v>
      </c>
      <c r="CB29">
        <v>31.5</v>
      </c>
      <c r="CC29">
        <v>38.5</v>
      </c>
      <c r="CD29">
        <v>42</v>
      </c>
      <c r="CE29">
        <v>80</v>
      </c>
      <c r="CF29">
        <v>25</v>
      </c>
      <c r="CG29" s="17">
        <v>41603</v>
      </c>
      <c r="CH29">
        <v>181</v>
      </c>
      <c r="CI29">
        <v>35.4</v>
      </c>
      <c r="CJ29">
        <v>31.6</v>
      </c>
      <c r="CK29">
        <v>37</v>
      </c>
      <c r="CL29">
        <v>43</v>
      </c>
      <c r="CM29">
        <v>80</v>
      </c>
      <c r="CN29">
        <v>25</v>
      </c>
    </row>
    <row r="30" spans="1:92">
      <c r="A30" t="s">
        <v>189</v>
      </c>
      <c r="B30">
        <v>0</v>
      </c>
      <c r="C30">
        <v>0</v>
      </c>
      <c r="D30">
        <v>68.25</v>
      </c>
      <c r="E30" s="17">
        <v>41537</v>
      </c>
      <c r="F30">
        <v>162.19999999999999</v>
      </c>
      <c r="G30">
        <v>25.9</v>
      </c>
      <c r="H30">
        <v>24.4</v>
      </c>
      <c r="I30">
        <v>29.25</v>
      </c>
      <c r="J30">
        <v>42.5</v>
      </c>
      <c r="M30" s="17">
        <v>41544</v>
      </c>
      <c r="N30">
        <v>162</v>
      </c>
      <c r="O30">
        <v>27.9</v>
      </c>
      <c r="P30">
        <v>24.4</v>
      </c>
      <c r="Q30">
        <v>34.5</v>
      </c>
      <c r="R30">
        <v>44.25</v>
      </c>
      <c r="U30" s="17"/>
      <c r="AC30" s="17"/>
      <c r="AK30" s="17"/>
      <c r="AS30" s="17"/>
      <c r="BA30" s="17"/>
      <c r="BI30" s="17"/>
      <c r="BQ30" s="17"/>
      <c r="BY30" s="17"/>
      <c r="CG30" s="17"/>
    </row>
    <row r="31" spans="1:92">
      <c r="A31" t="s">
        <v>104</v>
      </c>
      <c r="B31">
        <v>1</v>
      </c>
      <c r="C31">
        <v>1</v>
      </c>
      <c r="D31">
        <v>65</v>
      </c>
      <c r="E31" s="17">
        <v>41535</v>
      </c>
      <c r="F31">
        <v>219.6</v>
      </c>
      <c r="G31">
        <v>42.7</v>
      </c>
      <c r="H31">
        <v>36.5</v>
      </c>
      <c r="I31">
        <v>43</v>
      </c>
      <c r="J31">
        <v>47.75</v>
      </c>
      <c r="K31">
        <v>100</v>
      </c>
      <c r="L31">
        <v>33</v>
      </c>
      <c r="M31" s="17">
        <v>41542</v>
      </c>
      <c r="N31">
        <v>214.2</v>
      </c>
      <c r="O31">
        <v>42.6</v>
      </c>
      <c r="P31">
        <v>35.6</v>
      </c>
      <c r="Q31">
        <v>41.5</v>
      </c>
      <c r="R31">
        <v>47</v>
      </c>
      <c r="S31">
        <v>100</v>
      </c>
      <c r="T31">
        <v>33</v>
      </c>
      <c r="U31" s="17">
        <v>41549</v>
      </c>
      <c r="V31">
        <v>209.6</v>
      </c>
      <c r="W31">
        <v>42.3</v>
      </c>
      <c r="X31">
        <v>34.9</v>
      </c>
      <c r="Y31">
        <v>40</v>
      </c>
      <c r="Z31">
        <v>45.5</v>
      </c>
      <c r="AA31">
        <v>140</v>
      </c>
      <c r="AB31">
        <v>33</v>
      </c>
      <c r="AC31" s="17">
        <v>41556</v>
      </c>
      <c r="AK31" s="17">
        <v>41563</v>
      </c>
      <c r="AL31">
        <v>211.6</v>
      </c>
      <c r="AM31">
        <v>432</v>
      </c>
      <c r="AN31">
        <v>35.200000000000003</v>
      </c>
      <c r="AO31">
        <v>41</v>
      </c>
      <c r="AP31">
        <v>47</v>
      </c>
      <c r="AQ31">
        <v>140</v>
      </c>
      <c r="AR31">
        <v>33</v>
      </c>
      <c r="AS31" s="17">
        <v>41570</v>
      </c>
      <c r="AT31">
        <v>212.4</v>
      </c>
      <c r="AU31">
        <v>43.1</v>
      </c>
      <c r="AV31">
        <v>35.4</v>
      </c>
      <c r="AW31">
        <v>40</v>
      </c>
      <c r="AX31">
        <v>46.5</v>
      </c>
      <c r="AY31">
        <v>140</v>
      </c>
      <c r="AZ31">
        <v>100</v>
      </c>
      <c r="BA31" s="17">
        <v>41577</v>
      </c>
      <c r="BB31">
        <v>209.6</v>
      </c>
      <c r="BC31">
        <v>42.9</v>
      </c>
      <c r="BD31">
        <v>34.9</v>
      </c>
      <c r="BE31">
        <v>41</v>
      </c>
      <c r="BF31">
        <v>46</v>
      </c>
      <c r="BG31">
        <v>140</v>
      </c>
      <c r="BH31">
        <v>100</v>
      </c>
      <c r="BI31" s="17">
        <v>41584</v>
      </c>
      <c r="BJ31">
        <v>211.6</v>
      </c>
      <c r="BK31">
        <v>42.3</v>
      </c>
      <c r="BL31">
        <v>35.200000000000003</v>
      </c>
      <c r="BM31">
        <v>41</v>
      </c>
      <c r="BN31">
        <v>45.5</v>
      </c>
      <c r="BO31">
        <v>130</v>
      </c>
      <c r="BP31">
        <v>100</v>
      </c>
      <c r="BQ31" s="17">
        <v>41591</v>
      </c>
      <c r="BY31" s="17">
        <v>41598</v>
      </c>
      <c r="CG31" s="17">
        <v>41612</v>
      </c>
      <c r="CH31">
        <v>216.8</v>
      </c>
      <c r="CI31">
        <v>42.8</v>
      </c>
      <c r="CJ31">
        <v>36.1</v>
      </c>
      <c r="CK31">
        <v>41</v>
      </c>
      <c r="CL31">
        <v>46.75</v>
      </c>
      <c r="CM31">
        <v>130</v>
      </c>
      <c r="CN31">
        <v>100</v>
      </c>
    </row>
    <row r="32" spans="1:92">
      <c r="A32" t="s">
        <v>102</v>
      </c>
      <c r="B32">
        <v>1</v>
      </c>
      <c r="C32">
        <v>0</v>
      </c>
      <c r="D32">
        <v>64.5</v>
      </c>
      <c r="E32" s="17">
        <v>41533</v>
      </c>
      <c r="F32">
        <v>221.2</v>
      </c>
      <c r="G32">
        <v>43.8</v>
      </c>
      <c r="H32">
        <v>37.299999999999997</v>
      </c>
      <c r="I32">
        <v>44</v>
      </c>
      <c r="J32">
        <v>53</v>
      </c>
      <c r="K32">
        <v>100</v>
      </c>
      <c r="L32">
        <v>33</v>
      </c>
      <c r="M32" s="17">
        <v>41540</v>
      </c>
      <c r="N32">
        <v>224.2</v>
      </c>
      <c r="O32">
        <v>44.2</v>
      </c>
      <c r="P32">
        <v>37.9</v>
      </c>
      <c r="Q32">
        <v>41</v>
      </c>
      <c r="R32">
        <v>53.5</v>
      </c>
      <c r="S32">
        <v>90</v>
      </c>
      <c r="T32">
        <v>30</v>
      </c>
      <c r="U32" s="17">
        <v>41547</v>
      </c>
      <c r="V32">
        <v>221.2</v>
      </c>
      <c r="W32">
        <v>43.4</v>
      </c>
      <c r="X32">
        <v>37.299999999999997</v>
      </c>
      <c r="Y32">
        <v>43</v>
      </c>
      <c r="Z32">
        <v>53.25</v>
      </c>
      <c r="AA32">
        <v>90</v>
      </c>
      <c r="AB32">
        <v>30</v>
      </c>
      <c r="AC32" s="17">
        <v>41551</v>
      </c>
      <c r="AD32">
        <v>219.2</v>
      </c>
      <c r="AE32">
        <v>43.2</v>
      </c>
      <c r="AF32">
        <v>37</v>
      </c>
      <c r="AG32">
        <v>42.5</v>
      </c>
      <c r="AH32">
        <v>52</v>
      </c>
      <c r="AI32">
        <v>90</v>
      </c>
      <c r="AJ32">
        <v>30</v>
      </c>
      <c r="AK32" s="17">
        <v>41563</v>
      </c>
      <c r="AQ32">
        <v>90</v>
      </c>
      <c r="AR32">
        <v>30</v>
      </c>
      <c r="AS32" s="17">
        <v>41568</v>
      </c>
      <c r="AT32">
        <v>222</v>
      </c>
      <c r="AU32">
        <v>43.7</v>
      </c>
      <c r="AV32">
        <v>37.5</v>
      </c>
      <c r="AW32">
        <v>42.5</v>
      </c>
      <c r="AX32">
        <v>52.5</v>
      </c>
      <c r="AY32">
        <v>90</v>
      </c>
      <c r="AZ32">
        <v>30</v>
      </c>
      <c r="BA32" s="17"/>
      <c r="BI32" s="17"/>
      <c r="BQ32" s="17"/>
      <c r="BY32" s="17"/>
      <c r="CG32" s="17"/>
    </row>
    <row r="33" spans="1:92">
      <c r="A33" t="s">
        <v>122</v>
      </c>
      <c r="B33">
        <v>1</v>
      </c>
      <c r="C33">
        <v>1</v>
      </c>
      <c r="D33">
        <v>66</v>
      </c>
      <c r="E33" s="17">
        <v>41537</v>
      </c>
      <c r="F33">
        <v>224.4</v>
      </c>
      <c r="G33">
        <v>41.8</v>
      </c>
      <c r="H33">
        <v>36.200000000000003</v>
      </c>
      <c r="I33">
        <v>43</v>
      </c>
      <c r="J33">
        <v>51</v>
      </c>
      <c r="K33">
        <v>100</v>
      </c>
      <c r="L33">
        <v>33</v>
      </c>
      <c r="M33" s="17">
        <v>41544</v>
      </c>
      <c r="N33">
        <v>223</v>
      </c>
      <c r="O33">
        <v>41.9</v>
      </c>
      <c r="P33">
        <v>36</v>
      </c>
      <c r="Q33">
        <v>41.5</v>
      </c>
      <c r="R33">
        <v>50</v>
      </c>
      <c r="S33">
        <v>100</v>
      </c>
      <c r="T33">
        <v>33</v>
      </c>
      <c r="U33" s="17">
        <v>41551</v>
      </c>
      <c r="V33">
        <v>223.2</v>
      </c>
      <c r="W33">
        <v>41.9</v>
      </c>
      <c r="X33">
        <v>36</v>
      </c>
      <c r="Y33">
        <v>41.5</v>
      </c>
      <c r="Z33">
        <v>50</v>
      </c>
      <c r="AA33">
        <v>90</v>
      </c>
      <c r="AB33">
        <v>30</v>
      </c>
      <c r="AC33" s="17">
        <v>41558</v>
      </c>
      <c r="AD33">
        <v>223</v>
      </c>
      <c r="AE33">
        <v>41.2</v>
      </c>
      <c r="AF33">
        <v>36.200000000000003</v>
      </c>
      <c r="AG33">
        <v>43.5</v>
      </c>
      <c r="AH33">
        <v>51.5</v>
      </c>
      <c r="AI33">
        <v>85</v>
      </c>
      <c r="AJ33">
        <v>28</v>
      </c>
      <c r="AK33" s="17">
        <v>41565</v>
      </c>
      <c r="AL33">
        <v>220.2</v>
      </c>
      <c r="AM33">
        <v>41.5</v>
      </c>
      <c r="AN33">
        <v>35.5</v>
      </c>
      <c r="AO33">
        <v>41.5</v>
      </c>
      <c r="AP33">
        <v>51</v>
      </c>
      <c r="AQ33">
        <v>85</v>
      </c>
      <c r="AR33">
        <v>27</v>
      </c>
      <c r="AS33" s="17">
        <v>41572</v>
      </c>
      <c r="AT33">
        <v>222.4</v>
      </c>
      <c r="AU33">
        <v>41.1</v>
      </c>
      <c r="AV33">
        <v>35.9</v>
      </c>
      <c r="AW33">
        <v>42</v>
      </c>
      <c r="AX33">
        <v>51</v>
      </c>
      <c r="AY33">
        <v>75</v>
      </c>
      <c r="AZ33">
        <v>25</v>
      </c>
      <c r="BA33" s="17">
        <v>41579</v>
      </c>
      <c r="BB33">
        <v>220.4</v>
      </c>
      <c r="BC33">
        <v>41.1</v>
      </c>
      <c r="BD33">
        <v>35.6</v>
      </c>
      <c r="BE33">
        <v>43</v>
      </c>
      <c r="BF33">
        <v>49.75</v>
      </c>
      <c r="BG33">
        <v>55</v>
      </c>
      <c r="BH33">
        <v>25</v>
      </c>
      <c r="BI33" s="17">
        <v>41585</v>
      </c>
      <c r="BJ33">
        <v>218</v>
      </c>
      <c r="BK33">
        <v>40.700000000000003</v>
      </c>
      <c r="BL33">
        <v>35.200000000000003</v>
      </c>
      <c r="BM33">
        <v>41.25</v>
      </c>
      <c r="BN33">
        <v>49.75</v>
      </c>
      <c r="BO33">
        <v>55</v>
      </c>
      <c r="BP33">
        <v>25</v>
      </c>
      <c r="BQ33" s="17">
        <v>41593</v>
      </c>
      <c r="BR33">
        <v>219.4</v>
      </c>
      <c r="BS33">
        <v>41</v>
      </c>
      <c r="BT33">
        <v>35.5</v>
      </c>
      <c r="BU33">
        <v>41</v>
      </c>
      <c r="BV33">
        <v>49.75</v>
      </c>
      <c r="BW33">
        <v>50</v>
      </c>
      <c r="BX33">
        <v>20</v>
      </c>
      <c r="BY33" s="17">
        <v>41599</v>
      </c>
      <c r="BZ33">
        <v>221</v>
      </c>
      <c r="CA33">
        <v>41.4</v>
      </c>
      <c r="CB33">
        <v>35.700000000000003</v>
      </c>
      <c r="CC33">
        <v>43</v>
      </c>
      <c r="CD33">
        <v>50</v>
      </c>
      <c r="CE33">
        <v>50</v>
      </c>
      <c r="CF33">
        <v>20</v>
      </c>
      <c r="CG33" s="17">
        <v>41614</v>
      </c>
      <c r="CH33">
        <v>222.6</v>
      </c>
      <c r="CI33">
        <v>41.4</v>
      </c>
      <c r="CJ33">
        <v>35.9</v>
      </c>
      <c r="CK33">
        <v>43.5</v>
      </c>
      <c r="CL33">
        <v>50</v>
      </c>
      <c r="CM33">
        <v>50</v>
      </c>
      <c r="CN33">
        <v>20</v>
      </c>
    </row>
    <row r="34" spans="1:92">
      <c r="A34" t="s">
        <v>87</v>
      </c>
      <c r="B34">
        <v>1</v>
      </c>
      <c r="C34">
        <v>1</v>
      </c>
      <c r="D34">
        <v>64.75</v>
      </c>
      <c r="E34" s="17">
        <v>41533</v>
      </c>
      <c r="F34">
        <v>175.2</v>
      </c>
      <c r="G34">
        <v>34.799999999999997</v>
      </c>
      <c r="H34">
        <v>29.3</v>
      </c>
      <c r="I34">
        <v>35</v>
      </c>
      <c r="J34">
        <v>43</v>
      </c>
      <c r="K34">
        <v>100</v>
      </c>
      <c r="L34">
        <v>33</v>
      </c>
      <c r="M34" s="17">
        <v>41540</v>
      </c>
      <c r="N34">
        <v>177</v>
      </c>
      <c r="O34">
        <v>35.6</v>
      </c>
      <c r="P34">
        <v>29.7</v>
      </c>
      <c r="Q34">
        <v>35</v>
      </c>
      <c r="R34">
        <v>43</v>
      </c>
      <c r="S34">
        <v>90</v>
      </c>
      <c r="T34">
        <v>30</v>
      </c>
      <c r="U34" s="17">
        <v>41547</v>
      </c>
      <c r="V34">
        <v>173.2</v>
      </c>
      <c r="W34">
        <v>35.9</v>
      </c>
      <c r="X34">
        <v>29</v>
      </c>
      <c r="Y34">
        <v>34</v>
      </c>
      <c r="Z34">
        <v>41.75</v>
      </c>
      <c r="AA34">
        <v>90</v>
      </c>
      <c r="AB34">
        <v>30</v>
      </c>
      <c r="AC34" s="17">
        <v>41554</v>
      </c>
      <c r="AD34">
        <v>173.8</v>
      </c>
      <c r="AE34">
        <v>35.4</v>
      </c>
      <c r="AF34">
        <v>29.2</v>
      </c>
      <c r="AG34">
        <v>34</v>
      </c>
      <c r="AH34">
        <v>43</v>
      </c>
      <c r="AI34">
        <v>80</v>
      </c>
      <c r="AJ34">
        <v>27</v>
      </c>
      <c r="AK34" s="17">
        <v>41563</v>
      </c>
      <c r="AL34">
        <v>171.6</v>
      </c>
      <c r="AM34">
        <v>36</v>
      </c>
      <c r="AN34">
        <v>28.8</v>
      </c>
      <c r="AO34">
        <v>34</v>
      </c>
      <c r="AP34">
        <v>42.5</v>
      </c>
      <c r="AQ34">
        <v>80</v>
      </c>
      <c r="AR34">
        <v>27</v>
      </c>
      <c r="AS34" s="17">
        <v>41568</v>
      </c>
      <c r="AT34">
        <v>169.4</v>
      </c>
      <c r="AU34">
        <v>36</v>
      </c>
      <c r="AV34">
        <v>28.4</v>
      </c>
      <c r="AW34">
        <v>33.25</v>
      </c>
      <c r="AX34">
        <v>42.25</v>
      </c>
      <c r="AY34">
        <v>80</v>
      </c>
      <c r="AZ34">
        <v>27</v>
      </c>
      <c r="BA34" s="17">
        <v>41575</v>
      </c>
      <c r="BB34">
        <v>170.8</v>
      </c>
      <c r="BC34">
        <v>34.299999999999997</v>
      </c>
      <c r="BD34">
        <v>28.7</v>
      </c>
      <c r="BE34">
        <v>33.5</v>
      </c>
      <c r="BF34">
        <v>42</v>
      </c>
      <c r="BG34">
        <v>80</v>
      </c>
      <c r="BH34">
        <v>27</v>
      </c>
      <c r="BI34" s="17">
        <v>41582</v>
      </c>
      <c r="BJ34">
        <v>169.6</v>
      </c>
      <c r="BK34">
        <v>34.6</v>
      </c>
      <c r="BL34">
        <v>28.4</v>
      </c>
      <c r="BM34">
        <v>33</v>
      </c>
      <c r="BN34">
        <v>41.25</v>
      </c>
      <c r="BO34">
        <v>80</v>
      </c>
      <c r="BP34">
        <v>27</v>
      </c>
      <c r="BQ34" s="17">
        <v>41591</v>
      </c>
      <c r="BR34">
        <v>172.8</v>
      </c>
      <c r="BS34">
        <v>34.700000000000003</v>
      </c>
      <c r="BT34">
        <v>28.9</v>
      </c>
      <c r="BU34">
        <v>34</v>
      </c>
      <c r="BV34">
        <v>41.75</v>
      </c>
      <c r="BW34">
        <v>75</v>
      </c>
      <c r="BX34">
        <v>25</v>
      </c>
      <c r="BY34" s="17">
        <v>41596</v>
      </c>
      <c r="BZ34">
        <v>176.6</v>
      </c>
      <c r="CA34">
        <v>34.6</v>
      </c>
      <c r="CB34">
        <v>29.6</v>
      </c>
      <c r="CC34">
        <v>34</v>
      </c>
      <c r="CD34">
        <v>42.25</v>
      </c>
      <c r="CE34">
        <v>75</v>
      </c>
      <c r="CF34">
        <v>25</v>
      </c>
      <c r="CG34" s="17">
        <v>41603</v>
      </c>
      <c r="CH34">
        <v>169.8</v>
      </c>
      <c r="CI34">
        <v>35.4</v>
      </c>
      <c r="CJ34">
        <v>28.5</v>
      </c>
      <c r="CK34">
        <v>34</v>
      </c>
      <c r="CL34">
        <v>42</v>
      </c>
      <c r="CM34">
        <v>75</v>
      </c>
      <c r="CN34">
        <v>25</v>
      </c>
    </row>
    <row r="35" spans="1:92">
      <c r="A35" t="s">
        <v>105</v>
      </c>
      <c r="B35">
        <v>0</v>
      </c>
      <c r="C35">
        <v>1</v>
      </c>
      <c r="D35">
        <v>63.25</v>
      </c>
      <c r="E35" s="17">
        <v>41535</v>
      </c>
      <c r="F35">
        <v>167.2</v>
      </c>
      <c r="G35">
        <v>42</v>
      </c>
      <c r="H35">
        <v>29.4</v>
      </c>
      <c r="I35">
        <v>40</v>
      </c>
      <c r="J35">
        <v>45</v>
      </c>
      <c r="M35" s="17">
        <v>41544</v>
      </c>
      <c r="N35">
        <v>165.8</v>
      </c>
      <c r="O35">
        <v>41.3</v>
      </c>
      <c r="P35">
        <v>29.2</v>
      </c>
      <c r="Q35">
        <v>40</v>
      </c>
      <c r="R35">
        <v>45</v>
      </c>
      <c r="U35" s="17">
        <v>41549</v>
      </c>
      <c r="V35">
        <v>164.8</v>
      </c>
      <c r="W35">
        <v>41.3</v>
      </c>
      <c r="X35">
        <v>29</v>
      </c>
      <c r="Y35">
        <v>40</v>
      </c>
      <c r="Z35">
        <v>45</v>
      </c>
      <c r="AC35" s="17">
        <v>41556</v>
      </c>
      <c r="AD35">
        <v>164.6</v>
      </c>
      <c r="AE35">
        <v>40.799999999999997</v>
      </c>
      <c r="AF35">
        <v>28.8</v>
      </c>
      <c r="AG35">
        <v>42</v>
      </c>
      <c r="AH35">
        <v>42.75</v>
      </c>
      <c r="AK35" s="17">
        <v>41563</v>
      </c>
      <c r="AL35">
        <v>164.4</v>
      </c>
      <c r="AS35" s="17">
        <v>41570</v>
      </c>
      <c r="AT35">
        <v>164.2</v>
      </c>
      <c r="AU35">
        <v>41.8</v>
      </c>
      <c r="AV35">
        <v>28.8</v>
      </c>
      <c r="AW35">
        <v>42</v>
      </c>
      <c r="AX35">
        <v>43</v>
      </c>
      <c r="AY35">
        <v>100</v>
      </c>
      <c r="AZ35">
        <v>33</v>
      </c>
      <c r="BA35" s="17">
        <v>41577</v>
      </c>
      <c r="BB35">
        <v>165.8</v>
      </c>
      <c r="BC35">
        <v>40.4</v>
      </c>
      <c r="BD35">
        <v>29.1</v>
      </c>
      <c r="BE35">
        <v>42</v>
      </c>
      <c r="BF35">
        <v>43.5</v>
      </c>
      <c r="BG35">
        <v>100</v>
      </c>
      <c r="BH35">
        <v>33</v>
      </c>
      <c r="BI35" s="17">
        <v>41584</v>
      </c>
      <c r="BJ35">
        <v>163.6</v>
      </c>
      <c r="BK35">
        <v>40.4</v>
      </c>
      <c r="BL35">
        <v>28.5</v>
      </c>
      <c r="BM35">
        <v>39.5</v>
      </c>
      <c r="BN35">
        <v>44</v>
      </c>
      <c r="BO35">
        <v>65</v>
      </c>
      <c r="BP35">
        <v>30</v>
      </c>
      <c r="BQ35" s="17">
        <v>41591</v>
      </c>
      <c r="BR35">
        <v>161.80000000000001</v>
      </c>
      <c r="BS35">
        <v>41</v>
      </c>
      <c r="BT35">
        <v>28.4</v>
      </c>
      <c r="BU35">
        <v>39.5</v>
      </c>
      <c r="BV35">
        <v>43.5</v>
      </c>
      <c r="BW35">
        <v>60</v>
      </c>
      <c r="BX35">
        <v>25</v>
      </c>
      <c r="BY35" s="17">
        <v>41598</v>
      </c>
      <c r="BZ35">
        <v>162.6</v>
      </c>
      <c r="CA35">
        <v>40.5</v>
      </c>
      <c r="CB35">
        <v>28.5</v>
      </c>
      <c r="CC35">
        <v>40.25</v>
      </c>
      <c r="CD35">
        <v>44.75</v>
      </c>
      <c r="CE35">
        <v>60</v>
      </c>
      <c r="CF35">
        <v>25</v>
      </c>
      <c r="CG35" s="17">
        <v>41604</v>
      </c>
      <c r="CH35">
        <v>160.19999999999999</v>
      </c>
      <c r="CI35">
        <v>39.799999999999997</v>
      </c>
      <c r="CJ35">
        <v>28.1</v>
      </c>
      <c r="CK35">
        <v>39.75</v>
      </c>
      <c r="CL35">
        <v>44.25</v>
      </c>
      <c r="CM35">
        <v>60</v>
      </c>
      <c r="CN35">
        <v>25</v>
      </c>
    </row>
    <row r="36" spans="1:92">
      <c r="A36" t="s">
        <v>190</v>
      </c>
      <c r="B36">
        <v>1</v>
      </c>
      <c r="C36">
        <v>0</v>
      </c>
      <c r="D36">
        <v>64.25</v>
      </c>
      <c r="E36" s="17">
        <v>41535</v>
      </c>
      <c r="F36">
        <v>189.6</v>
      </c>
      <c r="G36">
        <v>44.1</v>
      </c>
      <c r="H36">
        <v>32.299999999999997</v>
      </c>
      <c r="I36">
        <v>45</v>
      </c>
      <c r="J36">
        <v>47</v>
      </c>
      <c r="K36">
        <v>100</v>
      </c>
      <c r="L36">
        <v>33</v>
      </c>
      <c r="M36" s="17"/>
      <c r="U36" s="17"/>
      <c r="AC36" s="17"/>
      <c r="AK36" s="17"/>
      <c r="AS36" s="17"/>
      <c r="BA36" s="17"/>
      <c r="BI36" s="17"/>
      <c r="BQ36" s="17"/>
      <c r="BY36" s="17"/>
      <c r="CG36" s="17"/>
    </row>
    <row r="37" spans="1:92">
      <c r="A37" t="s">
        <v>110</v>
      </c>
      <c r="B37">
        <v>0</v>
      </c>
      <c r="C37">
        <v>1</v>
      </c>
      <c r="D37">
        <v>65</v>
      </c>
      <c r="E37" s="17">
        <v>41535</v>
      </c>
      <c r="F37">
        <v>188.4</v>
      </c>
      <c r="G37">
        <v>32.9</v>
      </c>
      <c r="H37">
        <v>31.4</v>
      </c>
      <c r="I37">
        <v>39</v>
      </c>
      <c r="J37">
        <v>45.25</v>
      </c>
      <c r="M37" s="17">
        <v>41542</v>
      </c>
      <c r="N37">
        <v>192</v>
      </c>
      <c r="O37">
        <v>33.5</v>
      </c>
      <c r="P37">
        <v>31.2</v>
      </c>
      <c r="Q37">
        <v>39</v>
      </c>
      <c r="R37">
        <v>43.5</v>
      </c>
      <c r="U37" s="17">
        <v>41549</v>
      </c>
      <c r="V37">
        <v>191.6</v>
      </c>
      <c r="W37">
        <v>33.799999999999997</v>
      </c>
      <c r="X37">
        <v>31.9</v>
      </c>
      <c r="Y37">
        <v>38</v>
      </c>
      <c r="Z37">
        <v>43</v>
      </c>
      <c r="AC37" s="17">
        <v>41556</v>
      </c>
      <c r="AD37">
        <v>191</v>
      </c>
      <c r="AE37">
        <v>34.200000000000003</v>
      </c>
      <c r="AF37">
        <v>31.8</v>
      </c>
      <c r="AG37">
        <v>38</v>
      </c>
      <c r="AH37">
        <v>44</v>
      </c>
      <c r="AK37" s="17">
        <v>41563</v>
      </c>
      <c r="AL37">
        <v>191</v>
      </c>
      <c r="AM37">
        <v>34.299999999999997</v>
      </c>
      <c r="AN37">
        <v>31.8</v>
      </c>
      <c r="AO37">
        <v>38</v>
      </c>
      <c r="AP37">
        <v>43.5</v>
      </c>
      <c r="AS37" s="17">
        <v>41570</v>
      </c>
      <c r="AT37">
        <v>189.2</v>
      </c>
      <c r="AU37">
        <v>34.6</v>
      </c>
      <c r="AV37">
        <v>31.4</v>
      </c>
      <c r="AW37">
        <v>37.5</v>
      </c>
      <c r="AX37">
        <v>43</v>
      </c>
      <c r="AY37">
        <v>100</v>
      </c>
      <c r="AZ37">
        <v>33</v>
      </c>
      <c r="BA37" s="17">
        <v>41577</v>
      </c>
      <c r="BB37">
        <v>188</v>
      </c>
      <c r="BC37">
        <v>33.299999999999997</v>
      </c>
      <c r="BD37">
        <v>31.3</v>
      </c>
      <c r="BE37">
        <v>37</v>
      </c>
      <c r="BF37">
        <v>43</v>
      </c>
      <c r="BG37">
        <v>100</v>
      </c>
      <c r="BH37">
        <v>33</v>
      </c>
      <c r="BI37" s="17">
        <v>41584</v>
      </c>
      <c r="BJ37">
        <v>190.8</v>
      </c>
      <c r="BK37">
        <v>33.299999999999997</v>
      </c>
      <c r="BL37">
        <v>31.7</v>
      </c>
      <c r="BM37">
        <v>36.5</v>
      </c>
      <c r="BN37">
        <v>44</v>
      </c>
      <c r="BO37">
        <v>90</v>
      </c>
      <c r="BP37">
        <v>30</v>
      </c>
      <c r="BQ37" s="17">
        <v>41591</v>
      </c>
      <c r="BR37">
        <v>191</v>
      </c>
      <c r="BS37">
        <v>34.1</v>
      </c>
      <c r="BT37">
        <v>31.8</v>
      </c>
      <c r="BU37">
        <v>36.5</v>
      </c>
      <c r="BV37">
        <v>44</v>
      </c>
      <c r="BW37">
        <v>85</v>
      </c>
      <c r="BX37">
        <v>25</v>
      </c>
      <c r="BY37" s="17">
        <v>41598</v>
      </c>
      <c r="BZ37">
        <v>190.4</v>
      </c>
      <c r="CA37">
        <v>34</v>
      </c>
      <c r="CB37">
        <v>31.7</v>
      </c>
      <c r="CC37">
        <v>36</v>
      </c>
      <c r="CD37">
        <v>44</v>
      </c>
      <c r="CE37">
        <v>85</v>
      </c>
      <c r="CF37">
        <v>25</v>
      </c>
      <c r="CG37" s="17">
        <v>41621</v>
      </c>
      <c r="CH37">
        <v>194</v>
      </c>
      <c r="CI37">
        <v>35.1</v>
      </c>
      <c r="CJ37">
        <v>32.299999999999997</v>
      </c>
      <c r="CK37">
        <v>38</v>
      </c>
      <c r="CL37">
        <v>44</v>
      </c>
      <c r="CM37">
        <v>85</v>
      </c>
      <c r="CN37">
        <v>25</v>
      </c>
    </row>
    <row r="38" spans="1:92">
      <c r="A38" t="s">
        <v>111</v>
      </c>
      <c r="B38">
        <v>1</v>
      </c>
      <c r="C38">
        <v>1</v>
      </c>
      <c r="D38">
        <v>63.25</v>
      </c>
      <c r="E38" s="17">
        <v>41535</v>
      </c>
      <c r="F38">
        <v>198.4</v>
      </c>
      <c r="G38">
        <v>36.9</v>
      </c>
      <c r="H38">
        <v>34.9</v>
      </c>
      <c r="I38">
        <v>33</v>
      </c>
      <c r="J38">
        <v>44</v>
      </c>
      <c r="K38">
        <v>100</v>
      </c>
      <c r="L38">
        <v>33</v>
      </c>
      <c r="M38" s="17">
        <v>41542</v>
      </c>
      <c r="N38">
        <v>197.4</v>
      </c>
      <c r="O38">
        <v>36.5</v>
      </c>
      <c r="P38">
        <v>34.700000000000003</v>
      </c>
      <c r="Q38">
        <v>33</v>
      </c>
      <c r="R38">
        <v>45.5</v>
      </c>
      <c r="S38">
        <v>100</v>
      </c>
      <c r="T38">
        <v>33</v>
      </c>
      <c r="U38" s="17">
        <v>41549</v>
      </c>
      <c r="V38">
        <v>195.6</v>
      </c>
      <c r="W38">
        <v>36.700000000000003</v>
      </c>
      <c r="X38">
        <v>34.5</v>
      </c>
      <c r="Y38">
        <v>32.5</v>
      </c>
      <c r="Z38">
        <v>45</v>
      </c>
      <c r="AA38">
        <v>60</v>
      </c>
      <c r="AB38">
        <v>30</v>
      </c>
      <c r="AC38" s="17">
        <v>41556</v>
      </c>
      <c r="AD38">
        <v>196.4</v>
      </c>
      <c r="AE38">
        <v>36.6</v>
      </c>
      <c r="AF38">
        <v>34.5</v>
      </c>
      <c r="AG38">
        <v>34</v>
      </c>
      <c r="AH38">
        <v>46</v>
      </c>
      <c r="AI38">
        <v>60</v>
      </c>
      <c r="AJ38">
        <v>30</v>
      </c>
      <c r="AK38" s="17">
        <v>41563</v>
      </c>
      <c r="AL38">
        <v>198.2</v>
      </c>
      <c r="AM38">
        <v>36.700000000000003</v>
      </c>
      <c r="AN38">
        <v>34.799999999999997</v>
      </c>
      <c r="AO38">
        <v>34.5</v>
      </c>
      <c r="AP38">
        <v>46.5</v>
      </c>
      <c r="AQ38">
        <v>60</v>
      </c>
      <c r="AR38">
        <v>27</v>
      </c>
      <c r="AS38" s="17">
        <v>41570</v>
      </c>
      <c r="AT38">
        <v>195.8</v>
      </c>
      <c r="AU38">
        <v>36.6</v>
      </c>
      <c r="AV38">
        <v>34.299999999999997</v>
      </c>
      <c r="AW38">
        <v>34</v>
      </c>
      <c r="AX38">
        <v>44.5</v>
      </c>
      <c r="AY38">
        <v>60</v>
      </c>
      <c r="AZ38">
        <v>27</v>
      </c>
      <c r="BA38" s="17">
        <v>41577</v>
      </c>
      <c r="BB38">
        <v>197.4</v>
      </c>
      <c r="BC38">
        <v>36.9</v>
      </c>
      <c r="BD38">
        <v>34.700000000000003</v>
      </c>
      <c r="BE38">
        <v>36</v>
      </c>
      <c r="BF38">
        <v>46</v>
      </c>
      <c r="BG38">
        <v>50</v>
      </c>
      <c r="BH38">
        <v>17</v>
      </c>
      <c r="BI38" s="17">
        <v>41584</v>
      </c>
      <c r="BQ38" s="17">
        <v>41591</v>
      </c>
      <c r="BR38">
        <v>195.2</v>
      </c>
      <c r="BS38">
        <v>36.700000000000003</v>
      </c>
      <c r="BT38">
        <v>34.299999999999997</v>
      </c>
      <c r="BU38">
        <v>35.5</v>
      </c>
      <c r="BV38">
        <v>45.5</v>
      </c>
      <c r="BW38">
        <v>50</v>
      </c>
      <c r="BX38">
        <v>17</v>
      </c>
      <c r="BY38" s="17">
        <v>41598</v>
      </c>
      <c r="BZ38">
        <v>199.8</v>
      </c>
      <c r="CA38">
        <v>37</v>
      </c>
      <c r="CB38">
        <v>35</v>
      </c>
      <c r="CC38">
        <v>36</v>
      </c>
      <c r="CD38">
        <v>47</v>
      </c>
      <c r="CE38">
        <v>50</v>
      </c>
      <c r="CF38">
        <v>17</v>
      </c>
      <c r="CG38" s="17">
        <v>41603</v>
      </c>
      <c r="CH38">
        <v>201.4</v>
      </c>
      <c r="CI38">
        <v>37.1</v>
      </c>
      <c r="CJ38">
        <v>35.4</v>
      </c>
      <c r="CK38">
        <v>37</v>
      </c>
      <c r="CL38">
        <v>49.5</v>
      </c>
      <c r="CM38">
        <v>50</v>
      </c>
      <c r="CN38">
        <v>17</v>
      </c>
    </row>
    <row r="39" spans="1:92">
      <c r="A39" t="s">
        <v>118</v>
      </c>
      <c r="B39">
        <v>1</v>
      </c>
      <c r="C39">
        <v>1</v>
      </c>
      <c r="D39">
        <v>64.5</v>
      </c>
      <c r="E39" s="17">
        <v>41544</v>
      </c>
      <c r="F39">
        <v>167.6</v>
      </c>
      <c r="G39">
        <v>34</v>
      </c>
      <c r="H39">
        <v>28.3</v>
      </c>
      <c r="I39">
        <v>30.5</v>
      </c>
      <c r="J39">
        <v>43</v>
      </c>
      <c r="K39">
        <v>100</v>
      </c>
      <c r="L39">
        <v>33</v>
      </c>
      <c r="M39" s="17">
        <v>41551</v>
      </c>
      <c r="N39">
        <v>164</v>
      </c>
      <c r="O39">
        <v>33.4</v>
      </c>
      <c r="P39">
        <v>27.7</v>
      </c>
      <c r="Q39">
        <v>31.25</v>
      </c>
      <c r="R39">
        <v>42.5</v>
      </c>
      <c r="S39">
        <v>100</v>
      </c>
      <c r="T39">
        <v>33</v>
      </c>
      <c r="U39" s="17">
        <v>41558</v>
      </c>
      <c r="V39">
        <v>164.2</v>
      </c>
      <c r="W39">
        <v>33.799999999999997</v>
      </c>
      <c r="X39">
        <v>27.7</v>
      </c>
      <c r="Y39">
        <v>32</v>
      </c>
      <c r="Z39">
        <v>42.5</v>
      </c>
      <c r="AA39">
        <v>90</v>
      </c>
      <c r="AB39">
        <v>30</v>
      </c>
      <c r="AC39" s="17">
        <v>41564</v>
      </c>
      <c r="AD39">
        <v>165.2</v>
      </c>
      <c r="AE39">
        <v>34.6</v>
      </c>
      <c r="AF39">
        <v>27.9</v>
      </c>
      <c r="AG39">
        <v>31.25</v>
      </c>
      <c r="AH39">
        <v>44.25</v>
      </c>
      <c r="AI39">
        <v>90</v>
      </c>
      <c r="AJ39">
        <v>30</v>
      </c>
      <c r="AK39" s="17">
        <v>41572</v>
      </c>
      <c r="AL39">
        <v>163.6</v>
      </c>
      <c r="AM39">
        <v>33.700000000000003</v>
      </c>
      <c r="AN39">
        <v>27.7</v>
      </c>
      <c r="AO39">
        <v>32</v>
      </c>
      <c r="AP39">
        <v>42.5</v>
      </c>
      <c r="AQ39">
        <v>90</v>
      </c>
      <c r="AR39">
        <v>30</v>
      </c>
      <c r="AS39" s="17">
        <v>41579</v>
      </c>
      <c r="AT39">
        <v>165.2</v>
      </c>
      <c r="AU39">
        <v>32.9</v>
      </c>
      <c r="AV39">
        <v>27.9</v>
      </c>
      <c r="AW39">
        <v>33</v>
      </c>
      <c r="AX39">
        <v>44</v>
      </c>
      <c r="AY39">
        <v>80</v>
      </c>
      <c r="AZ39">
        <v>25</v>
      </c>
      <c r="BA39" s="17">
        <v>41586</v>
      </c>
      <c r="BB39">
        <v>163.4</v>
      </c>
      <c r="BC39">
        <v>34.1</v>
      </c>
      <c r="BD39">
        <v>27.7</v>
      </c>
      <c r="BE39">
        <v>31.5</v>
      </c>
      <c r="BF39">
        <v>42.75</v>
      </c>
      <c r="BG39">
        <v>80</v>
      </c>
      <c r="BH39">
        <v>25</v>
      </c>
      <c r="BI39" s="17">
        <v>41592</v>
      </c>
      <c r="BJ39">
        <v>166.2</v>
      </c>
      <c r="BK39">
        <v>33.700000000000003</v>
      </c>
      <c r="BL39">
        <v>28.1</v>
      </c>
      <c r="BM39">
        <v>32.25</v>
      </c>
      <c r="BN39">
        <v>43.5</v>
      </c>
      <c r="BO39">
        <v>75</v>
      </c>
      <c r="BP39">
        <v>21</v>
      </c>
      <c r="BQ39" s="17">
        <v>41600</v>
      </c>
      <c r="BR39">
        <v>162.6</v>
      </c>
      <c r="BS39">
        <v>33.299999999999997</v>
      </c>
      <c r="BT39">
        <v>27.5</v>
      </c>
      <c r="BU39">
        <v>32</v>
      </c>
      <c r="BV39">
        <v>41.5</v>
      </c>
      <c r="BW39">
        <v>75</v>
      </c>
      <c r="BX39">
        <v>21</v>
      </c>
      <c r="BY39" s="17">
        <v>41607</v>
      </c>
      <c r="CG39" s="17">
        <v>41614</v>
      </c>
      <c r="CH39">
        <v>164.4</v>
      </c>
      <c r="CI39">
        <v>33.4</v>
      </c>
      <c r="CJ39">
        <v>27.8</v>
      </c>
      <c r="CK39">
        <v>32</v>
      </c>
      <c r="CL39">
        <v>41.75</v>
      </c>
      <c r="CM39">
        <v>75</v>
      </c>
      <c r="CN39">
        <v>21</v>
      </c>
    </row>
    <row r="40" spans="1:92">
      <c r="A40" t="s">
        <v>126</v>
      </c>
      <c r="B40">
        <v>0</v>
      </c>
      <c r="C40">
        <v>1</v>
      </c>
      <c r="D40">
        <v>67</v>
      </c>
      <c r="E40" s="17">
        <v>41535</v>
      </c>
      <c r="F40">
        <v>211.6</v>
      </c>
      <c r="G40">
        <v>41.8</v>
      </c>
      <c r="H40">
        <v>33.1</v>
      </c>
      <c r="I40">
        <v>42</v>
      </c>
      <c r="J40">
        <v>49</v>
      </c>
      <c r="M40" s="17">
        <v>41544</v>
      </c>
      <c r="N40">
        <v>211.6</v>
      </c>
      <c r="O40">
        <v>41.4</v>
      </c>
      <c r="P40">
        <v>33.1</v>
      </c>
      <c r="Q40">
        <v>42</v>
      </c>
      <c r="R40">
        <v>48</v>
      </c>
      <c r="U40" s="17">
        <v>41551</v>
      </c>
      <c r="V40">
        <v>209.8</v>
      </c>
      <c r="W40">
        <v>40.9</v>
      </c>
      <c r="X40">
        <v>32.799999999999997</v>
      </c>
      <c r="Y40">
        <v>41.5</v>
      </c>
      <c r="Z40">
        <v>48</v>
      </c>
      <c r="AC40" s="17">
        <v>41558</v>
      </c>
      <c r="AD40">
        <v>210.2</v>
      </c>
      <c r="AE40">
        <v>41</v>
      </c>
      <c r="AF40">
        <v>32.9</v>
      </c>
      <c r="AG40">
        <v>40</v>
      </c>
      <c r="AH40">
        <v>47</v>
      </c>
      <c r="AK40" s="17">
        <v>41565</v>
      </c>
      <c r="AL40">
        <v>209</v>
      </c>
      <c r="AM40">
        <v>41.7</v>
      </c>
      <c r="AN40">
        <v>32.700000000000003</v>
      </c>
      <c r="AO40">
        <v>40</v>
      </c>
      <c r="AP40">
        <v>47</v>
      </c>
      <c r="AS40" s="17">
        <v>41572</v>
      </c>
      <c r="AT40">
        <v>206</v>
      </c>
      <c r="AU40">
        <v>41.2</v>
      </c>
      <c r="AV40">
        <v>32.200000000000003</v>
      </c>
      <c r="AW40">
        <v>40</v>
      </c>
      <c r="AX40">
        <v>47</v>
      </c>
      <c r="AY40">
        <v>100</v>
      </c>
      <c r="AZ40">
        <v>33</v>
      </c>
      <c r="BA40" s="17">
        <v>41579</v>
      </c>
      <c r="BB40">
        <v>206.2</v>
      </c>
      <c r="BC40">
        <v>41.8</v>
      </c>
      <c r="BD40">
        <v>32.200000000000003</v>
      </c>
      <c r="BE40">
        <v>42</v>
      </c>
      <c r="BF40">
        <v>48</v>
      </c>
      <c r="BG40">
        <v>90</v>
      </c>
      <c r="BH40">
        <v>30</v>
      </c>
      <c r="BI40" s="17">
        <v>41586</v>
      </c>
      <c r="BJ40">
        <v>203</v>
      </c>
      <c r="BK40">
        <v>40.700000000000003</v>
      </c>
      <c r="BL40">
        <v>31.8</v>
      </c>
      <c r="BM40">
        <v>40.5</v>
      </c>
      <c r="BN40">
        <v>47.25</v>
      </c>
      <c r="BO40">
        <v>90</v>
      </c>
      <c r="BP40">
        <v>30</v>
      </c>
      <c r="BQ40" s="17">
        <v>41593</v>
      </c>
      <c r="BR40">
        <v>203.8</v>
      </c>
      <c r="BS40">
        <v>40.200000000000003</v>
      </c>
      <c r="BT40">
        <v>31.9</v>
      </c>
      <c r="BU40">
        <v>39</v>
      </c>
      <c r="BV40">
        <v>46.5</v>
      </c>
      <c r="BW40">
        <v>85</v>
      </c>
      <c r="BX40">
        <v>28</v>
      </c>
      <c r="BY40" s="17">
        <v>41599</v>
      </c>
      <c r="BZ40">
        <v>201.2</v>
      </c>
      <c r="CA40">
        <v>40</v>
      </c>
      <c r="CB40">
        <v>31.5</v>
      </c>
      <c r="CC40">
        <v>40</v>
      </c>
      <c r="CD40">
        <v>46.5</v>
      </c>
      <c r="CE40">
        <v>85</v>
      </c>
      <c r="CF40">
        <v>28</v>
      </c>
      <c r="CG40" s="17">
        <v>41614</v>
      </c>
      <c r="CH40">
        <v>200.4</v>
      </c>
      <c r="CI40">
        <v>40.200000000000003</v>
      </c>
      <c r="CJ40">
        <v>31.4</v>
      </c>
      <c r="CK40">
        <v>39.25</v>
      </c>
      <c r="CL40">
        <v>45.75</v>
      </c>
      <c r="CM40">
        <v>85</v>
      </c>
      <c r="CN40">
        <v>28</v>
      </c>
    </row>
    <row r="41" spans="1:92">
      <c r="A41" t="s">
        <v>124</v>
      </c>
      <c r="B41">
        <v>0</v>
      </c>
      <c r="C41">
        <v>0</v>
      </c>
      <c r="D41">
        <v>63</v>
      </c>
      <c r="E41" s="17">
        <v>41544</v>
      </c>
      <c r="F41">
        <v>201.2</v>
      </c>
      <c r="G41">
        <v>46.5</v>
      </c>
      <c r="H41">
        <v>35.6</v>
      </c>
      <c r="I41">
        <v>43.5</v>
      </c>
      <c r="J41">
        <v>49</v>
      </c>
      <c r="M41" s="17">
        <v>41551</v>
      </c>
      <c r="N41">
        <v>201.4</v>
      </c>
      <c r="O41">
        <v>47.1</v>
      </c>
      <c r="P41">
        <v>35.700000000000003</v>
      </c>
      <c r="Q41">
        <v>44</v>
      </c>
      <c r="R41">
        <v>49.5</v>
      </c>
      <c r="U41" s="17">
        <v>41558</v>
      </c>
      <c r="V41">
        <v>202.6</v>
      </c>
      <c r="W41">
        <v>47.1</v>
      </c>
      <c r="X41">
        <v>35.9</v>
      </c>
      <c r="Y41">
        <v>44</v>
      </c>
      <c r="Z41">
        <v>49.5</v>
      </c>
      <c r="AC41" s="17">
        <v>41565</v>
      </c>
      <c r="AD41">
        <v>201.6</v>
      </c>
      <c r="AE41">
        <v>47.3</v>
      </c>
      <c r="AF41">
        <v>35.700000000000003</v>
      </c>
      <c r="AG41">
        <v>43.5</v>
      </c>
      <c r="AH41">
        <v>49</v>
      </c>
      <c r="AK41" s="17">
        <v>41572</v>
      </c>
      <c r="AL41">
        <v>202.2</v>
      </c>
      <c r="AM41">
        <v>47.3</v>
      </c>
      <c r="AN41">
        <v>34.9</v>
      </c>
      <c r="AO41">
        <v>43.5</v>
      </c>
      <c r="AP41">
        <v>49</v>
      </c>
      <c r="AS41" s="17">
        <v>41579</v>
      </c>
      <c r="BA41" s="17"/>
      <c r="BI41" s="17"/>
      <c r="BQ41" s="17"/>
      <c r="BY41" s="17"/>
      <c r="CG41" s="17"/>
    </row>
    <row r="42" spans="1:92">
      <c r="A42" t="s">
        <v>103</v>
      </c>
      <c r="B42">
        <v>0</v>
      </c>
      <c r="C42">
        <v>1</v>
      </c>
      <c r="D42">
        <v>63</v>
      </c>
      <c r="E42" s="17">
        <v>41549</v>
      </c>
      <c r="F42">
        <v>171</v>
      </c>
      <c r="G42">
        <v>38.6</v>
      </c>
      <c r="H42">
        <v>30.3</v>
      </c>
      <c r="I42">
        <v>35.75</v>
      </c>
      <c r="J42">
        <v>44.25</v>
      </c>
      <c r="M42" s="17">
        <v>41556</v>
      </c>
      <c r="N42">
        <v>171</v>
      </c>
      <c r="O42">
        <v>39.700000000000003</v>
      </c>
      <c r="P42">
        <v>30.3</v>
      </c>
      <c r="Q42">
        <v>39</v>
      </c>
      <c r="R42">
        <v>44.75</v>
      </c>
      <c r="U42" s="17">
        <v>41563</v>
      </c>
      <c r="V42">
        <v>171</v>
      </c>
      <c r="W42">
        <v>39.200000000000003</v>
      </c>
      <c r="X42">
        <v>30.3</v>
      </c>
      <c r="Y42">
        <v>38.5</v>
      </c>
      <c r="Z42">
        <v>44.5</v>
      </c>
      <c r="AC42" s="17">
        <v>41570</v>
      </c>
      <c r="AD42">
        <v>170.6</v>
      </c>
      <c r="AE42">
        <v>39.4</v>
      </c>
      <c r="AF42">
        <v>30.2</v>
      </c>
      <c r="AG42">
        <v>38.75</v>
      </c>
      <c r="AH42">
        <v>45</v>
      </c>
      <c r="AK42" s="17">
        <v>41577</v>
      </c>
      <c r="AL42">
        <v>170.8</v>
      </c>
      <c r="AM42">
        <v>39</v>
      </c>
      <c r="AN42">
        <v>30.3</v>
      </c>
      <c r="AO42">
        <v>36.75</v>
      </c>
      <c r="AP42">
        <v>44.25</v>
      </c>
      <c r="AS42" s="17">
        <v>41584</v>
      </c>
      <c r="AT42">
        <v>170</v>
      </c>
      <c r="AU42">
        <v>38.9</v>
      </c>
      <c r="AV42">
        <v>30.1</v>
      </c>
      <c r="AW42">
        <v>37.5</v>
      </c>
      <c r="AX42">
        <v>44.5</v>
      </c>
      <c r="AY42">
        <v>100</v>
      </c>
      <c r="AZ42">
        <v>33</v>
      </c>
      <c r="BA42" s="17">
        <v>41591</v>
      </c>
      <c r="BB42">
        <v>170</v>
      </c>
      <c r="BC42">
        <v>3934</v>
      </c>
      <c r="BD42">
        <v>30.1</v>
      </c>
      <c r="BE42">
        <v>37.5</v>
      </c>
      <c r="BF42">
        <v>44.75</v>
      </c>
      <c r="BG42">
        <v>95</v>
      </c>
      <c r="BH42">
        <v>30</v>
      </c>
      <c r="BI42" s="17">
        <v>41598</v>
      </c>
      <c r="BJ42">
        <v>169.2</v>
      </c>
      <c r="BK42">
        <v>39.700000000000003</v>
      </c>
      <c r="BL42">
        <v>30</v>
      </c>
      <c r="BM42">
        <v>36.5</v>
      </c>
      <c r="BN42">
        <v>45</v>
      </c>
      <c r="BO42">
        <v>80</v>
      </c>
      <c r="BP42">
        <v>30</v>
      </c>
      <c r="BQ42" s="17">
        <v>41604</v>
      </c>
      <c r="BR42">
        <v>169.2</v>
      </c>
      <c r="BS42">
        <v>38.799999999999997</v>
      </c>
      <c r="BT42">
        <v>30</v>
      </c>
      <c r="BU42">
        <v>36.5</v>
      </c>
      <c r="BV42">
        <v>45</v>
      </c>
      <c r="BW42">
        <v>75</v>
      </c>
      <c r="BX42">
        <v>28</v>
      </c>
      <c r="BY42" s="17">
        <v>41612</v>
      </c>
      <c r="BZ42">
        <v>170.4</v>
      </c>
      <c r="CA42">
        <v>38</v>
      </c>
      <c r="CB42">
        <v>30.2</v>
      </c>
      <c r="CC42">
        <v>35.5</v>
      </c>
      <c r="CD42">
        <v>44</v>
      </c>
      <c r="CE42">
        <v>75</v>
      </c>
      <c r="CF42">
        <v>28</v>
      </c>
      <c r="CG42" s="17">
        <v>41619</v>
      </c>
      <c r="CH42">
        <v>169</v>
      </c>
      <c r="CI42">
        <v>38.799999999999997</v>
      </c>
      <c r="CJ42">
        <v>30</v>
      </c>
      <c r="CK42">
        <v>35.5</v>
      </c>
      <c r="CL42">
        <v>44.25</v>
      </c>
      <c r="CM42">
        <v>75</v>
      </c>
      <c r="CN42">
        <v>28</v>
      </c>
    </row>
    <row r="43" spans="1:92">
      <c r="A43" t="s">
        <v>96</v>
      </c>
      <c r="B43">
        <v>1</v>
      </c>
      <c r="C43">
        <v>0</v>
      </c>
      <c r="D43">
        <v>68.5</v>
      </c>
      <c r="E43" s="17">
        <v>41547</v>
      </c>
      <c r="F43">
        <v>190</v>
      </c>
      <c r="G43">
        <v>37.4</v>
      </c>
      <c r="H43">
        <v>28.5</v>
      </c>
      <c r="I43">
        <v>40.5</v>
      </c>
      <c r="J43">
        <v>44.25</v>
      </c>
      <c r="K43">
        <v>100</v>
      </c>
      <c r="L43">
        <v>33</v>
      </c>
      <c r="M43" s="17">
        <v>41554</v>
      </c>
      <c r="N43">
        <v>185.4</v>
      </c>
      <c r="O43">
        <v>38.700000000000003</v>
      </c>
      <c r="P43">
        <v>27.8</v>
      </c>
      <c r="Q43">
        <v>39.5</v>
      </c>
      <c r="R43">
        <v>44</v>
      </c>
      <c r="S43">
        <v>100</v>
      </c>
      <c r="T43">
        <v>33</v>
      </c>
      <c r="U43" s="17">
        <v>41563</v>
      </c>
      <c r="V43">
        <v>184.2</v>
      </c>
      <c r="W43">
        <v>38.5</v>
      </c>
      <c r="X43">
        <v>27.6</v>
      </c>
      <c r="Y43">
        <v>39.25</v>
      </c>
      <c r="Z43">
        <v>42.5</v>
      </c>
      <c r="AA43">
        <v>100</v>
      </c>
      <c r="AB43">
        <v>33</v>
      </c>
      <c r="AC43" s="17">
        <v>41568</v>
      </c>
      <c r="AK43" s="17">
        <v>41575</v>
      </c>
      <c r="AL43">
        <v>189.2</v>
      </c>
      <c r="AM43">
        <v>29.2</v>
      </c>
      <c r="AN43">
        <v>28.3</v>
      </c>
      <c r="AO43">
        <v>39.25</v>
      </c>
      <c r="AP43">
        <v>43.5</v>
      </c>
      <c r="AQ43">
        <v>90</v>
      </c>
      <c r="AR43">
        <v>30</v>
      </c>
      <c r="AS43" s="17">
        <v>41582</v>
      </c>
      <c r="BA43" s="17">
        <v>41589</v>
      </c>
      <c r="BB43">
        <v>188</v>
      </c>
      <c r="BC43">
        <v>39.5</v>
      </c>
      <c r="BD43">
        <v>28.2</v>
      </c>
      <c r="BE43">
        <v>39.25</v>
      </c>
      <c r="BF43">
        <v>42.75</v>
      </c>
      <c r="BG43">
        <v>80</v>
      </c>
      <c r="BH43">
        <v>27</v>
      </c>
      <c r="BI43" s="17"/>
      <c r="BQ43" s="17"/>
      <c r="BY43" s="17"/>
      <c r="CG43" s="17"/>
    </row>
    <row r="44" spans="1:92">
      <c r="A44" t="s">
        <v>191</v>
      </c>
      <c r="B44">
        <v>1</v>
      </c>
      <c r="C44">
        <v>0</v>
      </c>
      <c r="D44">
        <v>64</v>
      </c>
      <c r="E44" s="17">
        <v>41547</v>
      </c>
      <c r="F44">
        <v>223.6</v>
      </c>
      <c r="G44">
        <v>44.9</v>
      </c>
      <c r="H44">
        <v>38.4</v>
      </c>
      <c r="I44">
        <v>43</v>
      </c>
      <c r="J44">
        <v>47.25</v>
      </c>
      <c r="K44">
        <v>100</v>
      </c>
      <c r="L44">
        <v>33</v>
      </c>
      <c r="M44" s="17"/>
      <c r="U44" s="17"/>
      <c r="AC44" s="17"/>
      <c r="AK44" s="17"/>
      <c r="AS44" s="17"/>
      <c r="BA44" s="17"/>
      <c r="BI44" s="17"/>
      <c r="BQ44" s="17"/>
      <c r="BY44" s="17"/>
      <c r="CG44" s="17"/>
    </row>
    <row r="45" spans="1:92">
      <c r="A45" t="s">
        <v>95</v>
      </c>
      <c r="B45">
        <v>1</v>
      </c>
      <c r="C45">
        <v>1</v>
      </c>
      <c r="D45">
        <v>63.5</v>
      </c>
      <c r="E45" s="17">
        <v>41547</v>
      </c>
      <c r="F45">
        <v>245</v>
      </c>
      <c r="G45">
        <v>45.9</v>
      </c>
      <c r="H45">
        <v>42.7</v>
      </c>
      <c r="I45">
        <v>46.5</v>
      </c>
      <c r="J45">
        <v>53.5</v>
      </c>
      <c r="K45">
        <v>100</v>
      </c>
      <c r="L45">
        <v>33</v>
      </c>
      <c r="M45" s="17">
        <v>41556</v>
      </c>
      <c r="N45">
        <v>246.2</v>
      </c>
      <c r="O45">
        <v>46.4</v>
      </c>
      <c r="P45">
        <v>42.9</v>
      </c>
      <c r="Q45">
        <v>43.75</v>
      </c>
      <c r="R45">
        <v>52.75</v>
      </c>
      <c r="S45">
        <v>100</v>
      </c>
      <c r="T45">
        <v>33</v>
      </c>
      <c r="U45" s="17">
        <v>41563</v>
      </c>
      <c r="V45">
        <v>246.2</v>
      </c>
      <c r="W45">
        <v>46.4</v>
      </c>
      <c r="X45">
        <v>42.9</v>
      </c>
      <c r="Y45">
        <v>49</v>
      </c>
      <c r="Z45">
        <v>53</v>
      </c>
      <c r="AA45">
        <v>90</v>
      </c>
      <c r="AB45">
        <v>30</v>
      </c>
      <c r="AC45" s="17">
        <v>41568</v>
      </c>
      <c r="AD45">
        <v>246.8</v>
      </c>
      <c r="AE45">
        <v>46.7</v>
      </c>
      <c r="AF45">
        <v>43</v>
      </c>
      <c r="AG45">
        <v>46.25</v>
      </c>
      <c r="AH45">
        <v>53.25</v>
      </c>
      <c r="AI45">
        <v>90</v>
      </c>
      <c r="AJ45">
        <v>30</v>
      </c>
      <c r="AK45" s="17">
        <v>41575</v>
      </c>
      <c r="AL45">
        <v>246.4</v>
      </c>
      <c r="AM45">
        <v>46.5</v>
      </c>
      <c r="AN45">
        <v>43</v>
      </c>
      <c r="AO45">
        <v>45.5</v>
      </c>
      <c r="AP45">
        <v>52.5</v>
      </c>
      <c r="AQ45">
        <v>90</v>
      </c>
      <c r="AR45">
        <v>30</v>
      </c>
      <c r="AS45" s="17">
        <v>41582</v>
      </c>
      <c r="AT45">
        <v>247.2</v>
      </c>
      <c r="AU45">
        <v>46.9</v>
      </c>
      <c r="AV45">
        <v>43</v>
      </c>
      <c r="AW45">
        <v>44.5</v>
      </c>
      <c r="AX45">
        <v>53.5</v>
      </c>
      <c r="AY45">
        <v>80</v>
      </c>
      <c r="AZ45">
        <v>30</v>
      </c>
      <c r="BA45" s="17">
        <v>41589</v>
      </c>
      <c r="BI45" s="17">
        <v>41591</v>
      </c>
      <c r="BJ45">
        <v>246.6</v>
      </c>
      <c r="BK45">
        <v>46.9</v>
      </c>
      <c r="BL45">
        <v>43</v>
      </c>
      <c r="BM45">
        <v>47</v>
      </c>
      <c r="BN45">
        <v>52.5</v>
      </c>
      <c r="BO45">
        <v>85</v>
      </c>
      <c r="BP45">
        <v>27</v>
      </c>
      <c r="BQ45" s="17">
        <v>41596</v>
      </c>
      <c r="BR45">
        <v>247.2</v>
      </c>
      <c r="BS45">
        <v>46.6</v>
      </c>
      <c r="BT45">
        <v>43</v>
      </c>
      <c r="BU45">
        <v>50</v>
      </c>
      <c r="BV45">
        <v>52.5</v>
      </c>
      <c r="BW45">
        <v>85</v>
      </c>
      <c r="BX45">
        <v>27</v>
      </c>
      <c r="BY45" s="17">
        <v>41603</v>
      </c>
      <c r="BZ45">
        <v>248.2</v>
      </c>
      <c r="CA45">
        <v>46.8</v>
      </c>
      <c r="CB45">
        <v>43.2</v>
      </c>
      <c r="CC45">
        <v>47.5</v>
      </c>
      <c r="CD45">
        <v>53.5</v>
      </c>
      <c r="CE45">
        <v>85</v>
      </c>
      <c r="CF45">
        <v>27</v>
      </c>
      <c r="CG45" s="17">
        <v>41614</v>
      </c>
      <c r="CH45">
        <v>251</v>
      </c>
      <c r="CI45">
        <v>47.4</v>
      </c>
      <c r="CJ45">
        <v>43.8</v>
      </c>
      <c r="CK45">
        <v>48</v>
      </c>
      <c r="CL45">
        <v>53.5</v>
      </c>
      <c r="CM45">
        <v>85</v>
      </c>
      <c r="CN45">
        <v>27</v>
      </c>
    </row>
    <row r="46" spans="1:92">
      <c r="A46" t="s">
        <v>192</v>
      </c>
      <c r="B46">
        <v>1</v>
      </c>
      <c r="C46">
        <v>0</v>
      </c>
      <c r="D46">
        <v>67.75</v>
      </c>
      <c r="E46" s="17">
        <v>41551</v>
      </c>
      <c r="F46">
        <v>175</v>
      </c>
      <c r="G46">
        <v>30.7</v>
      </c>
      <c r="H46">
        <v>26.8</v>
      </c>
      <c r="I46">
        <v>30.5</v>
      </c>
      <c r="J46">
        <v>43</v>
      </c>
      <c r="K46">
        <v>100</v>
      </c>
      <c r="L46">
        <v>33</v>
      </c>
      <c r="M46" s="17"/>
      <c r="U46" s="17"/>
      <c r="AC46" s="17"/>
      <c r="AK46" s="17"/>
      <c r="AS46" s="17"/>
      <c r="BA46" s="17"/>
      <c r="BI46" s="17"/>
      <c r="BQ46" s="17"/>
      <c r="BY46" s="17"/>
      <c r="CG46" s="17"/>
    </row>
    <row r="47" spans="1:92">
      <c r="A47" t="s">
        <v>98</v>
      </c>
      <c r="B47">
        <v>1</v>
      </c>
      <c r="C47">
        <v>1</v>
      </c>
      <c r="D47">
        <v>62</v>
      </c>
      <c r="E47" s="17">
        <v>41547</v>
      </c>
      <c r="F47">
        <v>182.6</v>
      </c>
      <c r="G47">
        <v>38.5</v>
      </c>
      <c r="H47">
        <v>33.4</v>
      </c>
      <c r="I47">
        <v>35.25</v>
      </c>
      <c r="J47">
        <v>45.5</v>
      </c>
      <c r="K47">
        <v>100</v>
      </c>
      <c r="L47">
        <v>33</v>
      </c>
      <c r="M47" s="17">
        <v>41554</v>
      </c>
      <c r="N47">
        <v>180.6</v>
      </c>
      <c r="O47">
        <v>39.1</v>
      </c>
      <c r="P47">
        <v>33</v>
      </c>
      <c r="Q47">
        <v>35.5</v>
      </c>
      <c r="R47">
        <v>46</v>
      </c>
      <c r="S47">
        <v>100</v>
      </c>
      <c r="T47">
        <v>33</v>
      </c>
      <c r="U47" s="17">
        <v>41563</v>
      </c>
      <c r="V47">
        <v>178.2</v>
      </c>
      <c r="W47">
        <v>37.9</v>
      </c>
      <c r="X47">
        <v>32.5</v>
      </c>
      <c r="Y47">
        <v>34.5</v>
      </c>
      <c r="Z47">
        <v>45.5</v>
      </c>
      <c r="AA47">
        <v>100</v>
      </c>
      <c r="AB47">
        <v>33</v>
      </c>
      <c r="AC47" s="17">
        <v>41568</v>
      </c>
      <c r="AD47">
        <v>180.2</v>
      </c>
      <c r="AE47">
        <v>36.6</v>
      </c>
      <c r="AF47">
        <v>32.9</v>
      </c>
      <c r="AG47">
        <v>36.5</v>
      </c>
      <c r="AH47">
        <v>45.25</v>
      </c>
      <c r="AI47">
        <v>90</v>
      </c>
      <c r="AJ47">
        <v>30</v>
      </c>
      <c r="AK47" s="17">
        <v>41575</v>
      </c>
      <c r="AL47">
        <v>179.2</v>
      </c>
      <c r="AM47">
        <v>38.200000000000003</v>
      </c>
      <c r="AN47">
        <v>32.700000000000003</v>
      </c>
      <c r="AO47">
        <v>35.75</v>
      </c>
      <c r="AP47">
        <v>45.25</v>
      </c>
      <c r="AQ47">
        <v>90</v>
      </c>
      <c r="AR47">
        <v>30</v>
      </c>
      <c r="AS47" s="17">
        <v>41582</v>
      </c>
      <c r="AT47">
        <v>177.2</v>
      </c>
      <c r="AU47">
        <v>37.299999999999997</v>
      </c>
      <c r="AV47">
        <v>32.4</v>
      </c>
      <c r="AW47">
        <v>34.75</v>
      </c>
      <c r="AX47">
        <v>45</v>
      </c>
      <c r="AY47">
        <v>90</v>
      </c>
      <c r="AZ47">
        <v>30</v>
      </c>
      <c r="BA47" s="17">
        <v>41589</v>
      </c>
      <c r="BB47">
        <v>173.8</v>
      </c>
      <c r="BC47">
        <v>38</v>
      </c>
      <c r="BD47">
        <v>31.9</v>
      </c>
      <c r="BE47">
        <v>34.25</v>
      </c>
      <c r="BF47">
        <v>44</v>
      </c>
      <c r="BG47">
        <v>90</v>
      </c>
      <c r="BH47">
        <v>30</v>
      </c>
      <c r="BI47" s="17">
        <v>41596</v>
      </c>
      <c r="BJ47">
        <v>177.8</v>
      </c>
      <c r="BK47">
        <v>37.5</v>
      </c>
      <c r="BL47">
        <v>32.5</v>
      </c>
      <c r="BM47">
        <v>34.75</v>
      </c>
      <c r="BN47">
        <v>45</v>
      </c>
      <c r="BO47">
        <v>90</v>
      </c>
      <c r="BP47">
        <v>30</v>
      </c>
      <c r="BQ47" s="17">
        <v>41603</v>
      </c>
      <c r="BR47">
        <v>180.2</v>
      </c>
      <c r="BS47">
        <v>38.200000000000003</v>
      </c>
      <c r="BT47">
        <v>32.9</v>
      </c>
      <c r="BU47">
        <v>36.5</v>
      </c>
      <c r="BV47">
        <v>46</v>
      </c>
      <c r="BW47">
        <v>80</v>
      </c>
      <c r="BX47">
        <v>27</v>
      </c>
      <c r="BY47" s="17">
        <v>41610</v>
      </c>
      <c r="BZ47">
        <v>177.2</v>
      </c>
      <c r="CA47">
        <v>37.6</v>
      </c>
      <c r="CB47">
        <v>32.4</v>
      </c>
      <c r="CC47">
        <v>35</v>
      </c>
      <c r="CD47">
        <v>44.5</v>
      </c>
      <c r="CE47">
        <v>80</v>
      </c>
      <c r="CF47">
        <v>27</v>
      </c>
      <c r="CG47" s="17">
        <v>41617</v>
      </c>
      <c r="CH47">
        <v>179.2</v>
      </c>
      <c r="CI47">
        <v>37.9</v>
      </c>
      <c r="CJ47">
        <v>32.700000000000003</v>
      </c>
      <c r="CK47">
        <v>36</v>
      </c>
      <c r="CL47">
        <v>45.5</v>
      </c>
      <c r="CM47">
        <v>80</v>
      </c>
      <c r="CN47">
        <v>27</v>
      </c>
    </row>
    <row r="48" spans="1:92">
      <c r="A48" t="s">
        <v>101</v>
      </c>
      <c r="B48">
        <v>1</v>
      </c>
      <c r="C48">
        <v>1</v>
      </c>
      <c r="D48">
        <v>64.5</v>
      </c>
      <c r="E48" s="17">
        <v>41547</v>
      </c>
      <c r="F48">
        <v>216.8</v>
      </c>
      <c r="G48">
        <v>41.7</v>
      </c>
      <c r="H48">
        <v>36.700000000000003</v>
      </c>
      <c r="I48">
        <v>46.5</v>
      </c>
      <c r="J48">
        <v>48</v>
      </c>
      <c r="K48">
        <v>100</v>
      </c>
      <c r="L48">
        <v>33</v>
      </c>
      <c r="M48" s="17">
        <v>41554</v>
      </c>
      <c r="N48">
        <v>216</v>
      </c>
      <c r="O48">
        <v>42.2</v>
      </c>
      <c r="P48">
        <v>36.5</v>
      </c>
      <c r="Q48">
        <v>47</v>
      </c>
      <c r="R48">
        <v>48.5</v>
      </c>
      <c r="S48">
        <v>100</v>
      </c>
      <c r="T48">
        <v>33</v>
      </c>
      <c r="U48" s="17">
        <v>41563</v>
      </c>
      <c r="V48">
        <v>216.4</v>
      </c>
      <c r="W48">
        <v>41.6</v>
      </c>
      <c r="X48">
        <v>36.6</v>
      </c>
      <c r="Y48">
        <v>46.75</v>
      </c>
      <c r="Z48">
        <v>48.5</v>
      </c>
      <c r="AA48">
        <v>90</v>
      </c>
      <c r="AB48">
        <v>30</v>
      </c>
      <c r="AC48" s="17">
        <v>41568</v>
      </c>
      <c r="AD48">
        <v>218</v>
      </c>
      <c r="AE48">
        <v>41.7</v>
      </c>
      <c r="AF48">
        <v>36.9</v>
      </c>
      <c r="AG48">
        <v>45</v>
      </c>
      <c r="AH48">
        <v>48.75</v>
      </c>
      <c r="AI48">
        <v>80</v>
      </c>
      <c r="AJ48">
        <v>27</v>
      </c>
      <c r="AK48" s="17">
        <v>41575</v>
      </c>
      <c r="AL48">
        <v>215.6</v>
      </c>
      <c r="AM48">
        <v>41.7</v>
      </c>
      <c r="AN48">
        <v>36.5</v>
      </c>
      <c r="AO48">
        <v>46.5</v>
      </c>
      <c r="AP48">
        <v>48.75</v>
      </c>
      <c r="AQ48">
        <v>80</v>
      </c>
      <c r="AR48">
        <v>27</v>
      </c>
      <c r="AS48" s="17">
        <v>41582</v>
      </c>
      <c r="AT48">
        <v>214.8</v>
      </c>
      <c r="AU48">
        <v>41.4</v>
      </c>
      <c r="AV48">
        <v>36.299999999999997</v>
      </c>
      <c r="AW48">
        <v>46.25</v>
      </c>
      <c r="AX48">
        <v>48</v>
      </c>
      <c r="AY48">
        <v>50</v>
      </c>
      <c r="AZ48">
        <v>25</v>
      </c>
      <c r="BA48" s="17">
        <v>41589</v>
      </c>
      <c r="BB48">
        <v>215.4</v>
      </c>
      <c r="BC48">
        <v>41.3</v>
      </c>
      <c r="BD48">
        <v>36.5</v>
      </c>
      <c r="BE48">
        <v>46.25</v>
      </c>
      <c r="BF48">
        <v>47.5</v>
      </c>
      <c r="BG48">
        <v>50</v>
      </c>
      <c r="BH48">
        <v>25</v>
      </c>
      <c r="BI48" s="17">
        <v>41596</v>
      </c>
      <c r="BJ48">
        <v>215.4</v>
      </c>
      <c r="BK48">
        <v>41.7</v>
      </c>
      <c r="BL48">
        <v>36.5</v>
      </c>
      <c r="BM48">
        <v>47</v>
      </c>
      <c r="BN48">
        <v>47.5</v>
      </c>
      <c r="BO48">
        <v>50</v>
      </c>
      <c r="BP48">
        <v>25</v>
      </c>
      <c r="BQ48" s="17">
        <v>41603</v>
      </c>
      <c r="BR48">
        <v>217.4</v>
      </c>
      <c r="BS48">
        <v>41.5</v>
      </c>
      <c r="BT48">
        <v>36.799999999999997</v>
      </c>
      <c r="BU48">
        <v>47</v>
      </c>
      <c r="BV48">
        <v>47.5</v>
      </c>
      <c r="BW48">
        <v>50</v>
      </c>
      <c r="BX48">
        <v>25</v>
      </c>
      <c r="BY48" s="17">
        <v>41610</v>
      </c>
      <c r="BZ48">
        <v>218.4</v>
      </c>
      <c r="CA48">
        <v>41.1</v>
      </c>
      <c r="CB48">
        <v>36.9</v>
      </c>
      <c r="CC48">
        <v>47</v>
      </c>
      <c r="CD48">
        <v>48</v>
      </c>
      <c r="CE48">
        <v>50</v>
      </c>
      <c r="CF48">
        <v>25</v>
      </c>
      <c r="CG48" s="17">
        <v>41617</v>
      </c>
      <c r="CH48">
        <v>219.2</v>
      </c>
      <c r="CI48">
        <v>41.5</v>
      </c>
      <c r="CJ48">
        <v>37</v>
      </c>
      <c r="CK48">
        <v>46.5</v>
      </c>
      <c r="CL48">
        <v>48</v>
      </c>
      <c r="CM48">
        <v>50</v>
      </c>
      <c r="CN48">
        <v>25</v>
      </c>
    </row>
    <row r="49" spans="1:92">
      <c r="A49" t="s">
        <v>88</v>
      </c>
      <c r="B49">
        <v>1</v>
      </c>
      <c r="C49">
        <v>1</v>
      </c>
      <c r="D49">
        <v>60.5</v>
      </c>
      <c r="E49" s="17">
        <v>41547</v>
      </c>
      <c r="F49">
        <v>164.2</v>
      </c>
      <c r="G49">
        <v>43.3</v>
      </c>
      <c r="H49">
        <v>31.2</v>
      </c>
      <c r="I49">
        <v>39.5</v>
      </c>
      <c r="J49">
        <v>45</v>
      </c>
      <c r="K49">
        <v>100</v>
      </c>
      <c r="L49">
        <v>33</v>
      </c>
      <c r="M49" s="17">
        <v>41554</v>
      </c>
      <c r="N49">
        <v>163.4</v>
      </c>
      <c r="O49">
        <v>42</v>
      </c>
      <c r="P49">
        <v>31.4</v>
      </c>
      <c r="Q49">
        <v>40</v>
      </c>
      <c r="R49">
        <v>46</v>
      </c>
      <c r="S49">
        <v>100</v>
      </c>
      <c r="T49">
        <v>33</v>
      </c>
      <c r="U49" s="17">
        <v>41563</v>
      </c>
      <c r="V49">
        <v>164.8</v>
      </c>
      <c r="W49">
        <v>42.3</v>
      </c>
      <c r="X49">
        <v>31.4</v>
      </c>
      <c r="Y49">
        <v>40</v>
      </c>
      <c r="Z49">
        <v>46</v>
      </c>
      <c r="AA49">
        <v>90</v>
      </c>
      <c r="AB49">
        <v>30</v>
      </c>
      <c r="AC49" s="17">
        <v>41568</v>
      </c>
      <c r="AD49">
        <v>164.4</v>
      </c>
      <c r="AE49">
        <v>42.2</v>
      </c>
      <c r="AF49">
        <v>31.6</v>
      </c>
      <c r="AG49">
        <v>38.25</v>
      </c>
      <c r="AH49">
        <v>44</v>
      </c>
      <c r="AI49">
        <v>90</v>
      </c>
      <c r="AJ49">
        <v>30</v>
      </c>
      <c r="AK49" s="17">
        <v>41575</v>
      </c>
      <c r="AL49">
        <v>164.4</v>
      </c>
      <c r="AM49">
        <v>42.1</v>
      </c>
      <c r="AN49">
        <v>31.6</v>
      </c>
      <c r="AO49">
        <v>38.5</v>
      </c>
      <c r="AP49">
        <v>45</v>
      </c>
      <c r="AQ49">
        <v>90</v>
      </c>
      <c r="AR49">
        <v>30</v>
      </c>
      <c r="AS49" s="17">
        <v>41582</v>
      </c>
      <c r="AT49">
        <v>165.8</v>
      </c>
      <c r="AU49">
        <v>44.1</v>
      </c>
      <c r="AV49">
        <v>31.9</v>
      </c>
      <c r="AW49">
        <v>39.5</v>
      </c>
      <c r="AX49">
        <v>44.75</v>
      </c>
      <c r="AY49">
        <v>90</v>
      </c>
      <c r="AZ49">
        <v>30</v>
      </c>
      <c r="BA49" s="17">
        <v>41589</v>
      </c>
      <c r="BB49">
        <v>164.8</v>
      </c>
      <c r="BC49">
        <v>43.3</v>
      </c>
      <c r="BD49">
        <v>31.7</v>
      </c>
      <c r="BE49">
        <v>39</v>
      </c>
      <c r="BF49">
        <v>45</v>
      </c>
      <c r="BG49">
        <v>90</v>
      </c>
      <c r="BH49">
        <v>30</v>
      </c>
      <c r="BI49" s="17">
        <v>41596</v>
      </c>
      <c r="BJ49">
        <v>165</v>
      </c>
      <c r="BK49">
        <v>42.9</v>
      </c>
      <c r="BL49">
        <v>31.7</v>
      </c>
      <c r="BM49">
        <v>38.25</v>
      </c>
      <c r="BN49">
        <v>45</v>
      </c>
      <c r="BO49">
        <v>90</v>
      </c>
      <c r="BP49">
        <v>30</v>
      </c>
      <c r="BQ49" s="17">
        <v>41603</v>
      </c>
      <c r="BR49">
        <v>166</v>
      </c>
      <c r="BS49">
        <v>43.3</v>
      </c>
      <c r="BT49">
        <v>31.9</v>
      </c>
      <c r="BU49">
        <v>38</v>
      </c>
      <c r="BV49">
        <v>45</v>
      </c>
      <c r="BW49">
        <v>90</v>
      </c>
      <c r="BX49">
        <v>30</v>
      </c>
      <c r="BY49" s="17">
        <v>41610</v>
      </c>
      <c r="BZ49">
        <v>165.8</v>
      </c>
      <c r="CA49">
        <v>44.4</v>
      </c>
      <c r="CB49">
        <v>31.9</v>
      </c>
      <c r="CC49">
        <v>41</v>
      </c>
      <c r="CD49">
        <v>45.5</v>
      </c>
      <c r="CE49">
        <v>90</v>
      </c>
      <c r="CF49">
        <v>30</v>
      </c>
      <c r="CG49" s="17">
        <v>41617</v>
      </c>
      <c r="CH49">
        <v>165.4</v>
      </c>
      <c r="CI49">
        <v>43.9</v>
      </c>
      <c r="CJ49">
        <v>31.8</v>
      </c>
      <c r="CK49">
        <v>40</v>
      </c>
      <c r="CL49">
        <v>45.5</v>
      </c>
      <c r="CM49">
        <v>90</v>
      </c>
      <c r="CN49">
        <v>30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"/>
  <sheetViews>
    <sheetView tabSelected="1" workbookViewId="0">
      <pane ySplit="1" topLeftCell="A11" activePane="bottomLeft" state="frozen"/>
      <selection pane="bottomLeft" activeCell="AB89" sqref="AB89"/>
    </sheetView>
  </sheetViews>
  <sheetFormatPr baseColWidth="10" defaultColWidth="8.83203125" defaultRowHeight="14" x14ac:dyDescent="0"/>
  <cols>
    <col min="1" max="1" width="12" bestFit="1" customWidth="1"/>
    <col min="2" max="8" width="7.6640625" bestFit="1" customWidth="1"/>
    <col min="9" max="20" width="7.6640625" customWidth="1"/>
    <col min="39" max="39" width="10.5" customWidth="1"/>
  </cols>
  <sheetData>
    <row r="1" spans="1:34" s="1" customFormat="1">
      <c r="A1" s="1" t="s">
        <v>0</v>
      </c>
      <c r="B1" s="1" t="s">
        <v>87</v>
      </c>
      <c r="C1" s="1" t="s">
        <v>88</v>
      </c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  <c r="I1" s="1" t="s">
        <v>95</v>
      </c>
      <c r="J1" s="1" t="s">
        <v>97</v>
      </c>
      <c r="K1" s="1" t="s">
        <v>98</v>
      </c>
      <c r="L1" s="1" t="s">
        <v>101</v>
      </c>
      <c r="M1" s="1" t="s">
        <v>103</v>
      </c>
      <c r="N1" s="1" t="s">
        <v>105</v>
      </c>
      <c r="O1" s="1" t="s">
        <v>106</v>
      </c>
      <c r="P1" s="1" t="s">
        <v>107</v>
      </c>
      <c r="Q1" s="1" t="s">
        <v>108</v>
      </c>
      <c r="R1" s="1" t="s">
        <v>109</v>
      </c>
      <c r="S1" s="1" t="s">
        <v>110</v>
      </c>
      <c r="T1" s="1" t="s">
        <v>111</v>
      </c>
      <c r="U1" s="1" t="s">
        <v>114</v>
      </c>
      <c r="V1" s="1" t="s">
        <v>115</v>
      </c>
      <c r="W1" s="1" t="s">
        <v>117</v>
      </c>
      <c r="X1" s="1" t="s">
        <v>118</v>
      </c>
      <c r="Y1" s="1" t="s">
        <v>120</v>
      </c>
      <c r="Z1" s="1" t="s">
        <v>121</v>
      </c>
      <c r="AA1" s="1" t="s">
        <v>122</v>
      </c>
      <c r="AB1" s="1" t="s">
        <v>123</v>
      </c>
      <c r="AC1" s="1" t="s">
        <v>125</v>
      </c>
      <c r="AD1" s="1" t="s">
        <v>126</v>
      </c>
      <c r="AE1" s="1" t="s">
        <v>140</v>
      </c>
      <c r="AF1" s="1">
        <f>COUNTA(B1:AE1)</f>
        <v>30</v>
      </c>
      <c r="AG1" s="1" t="s">
        <v>133</v>
      </c>
      <c r="AH1" s="1" t="s">
        <v>134</v>
      </c>
    </row>
    <row r="2" spans="1:34">
      <c r="A2" t="s">
        <v>7</v>
      </c>
      <c r="B2" s="2">
        <v>1</v>
      </c>
      <c r="C2" s="2">
        <v>1</v>
      </c>
      <c r="D2" s="2">
        <v>1</v>
      </c>
      <c r="E2" s="2">
        <v>1</v>
      </c>
      <c r="F2" s="2">
        <v>0</v>
      </c>
      <c r="G2" s="2">
        <v>0</v>
      </c>
      <c r="H2" s="2">
        <v>0</v>
      </c>
      <c r="I2" s="2">
        <v>1</v>
      </c>
      <c r="J2" s="2">
        <v>0</v>
      </c>
      <c r="K2" s="2">
        <v>1</v>
      </c>
      <c r="L2" s="2">
        <v>1</v>
      </c>
      <c r="M2" s="2">
        <v>0</v>
      </c>
      <c r="N2" s="2">
        <v>0</v>
      </c>
      <c r="O2" s="2">
        <v>0</v>
      </c>
      <c r="P2" s="2">
        <v>0</v>
      </c>
      <c r="Q2" s="2">
        <v>1</v>
      </c>
      <c r="R2" s="2">
        <v>0</v>
      </c>
      <c r="S2" s="2">
        <v>0</v>
      </c>
      <c r="T2" s="2">
        <v>1</v>
      </c>
      <c r="U2" s="2">
        <v>1</v>
      </c>
      <c r="V2" s="2">
        <v>0</v>
      </c>
      <c r="W2" s="2">
        <v>1</v>
      </c>
      <c r="X2" s="2">
        <v>1</v>
      </c>
      <c r="Y2" s="2">
        <v>1</v>
      </c>
      <c r="Z2" s="2">
        <v>0</v>
      </c>
      <c r="AA2" s="2">
        <v>1</v>
      </c>
      <c r="AB2" s="2">
        <v>0</v>
      </c>
      <c r="AC2" s="2">
        <v>1</v>
      </c>
      <c r="AD2" s="2">
        <v>0</v>
      </c>
      <c r="AE2" s="2">
        <v>0</v>
      </c>
      <c r="AG2" s="6">
        <f>COUNTIF(B2:AE2,"0")</f>
        <v>15</v>
      </c>
      <c r="AH2" s="6">
        <f>COUNTIF(B2:AE2,"1")</f>
        <v>15</v>
      </c>
    </row>
    <row r="3" spans="1:34">
      <c r="A3" t="s">
        <v>1</v>
      </c>
      <c r="B3" s="2">
        <v>64.75</v>
      </c>
      <c r="C3" s="2">
        <v>60.5</v>
      </c>
      <c r="D3" s="2">
        <v>67.5</v>
      </c>
      <c r="E3" s="2">
        <v>63.5</v>
      </c>
      <c r="F3" s="2">
        <v>66.5</v>
      </c>
      <c r="G3" s="2">
        <v>63</v>
      </c>
      <c r="H3" s="2">
        <v>64.5</v>
      </c>
      <c r="I3" s="2">
        <v>63.5</v>
      </c>
      <c r="J3" s="2">
        <v>65.5</v>
      </c>
      <c r="K3" s="2">
        <v>62</v>
      </c>
      <c r="L3" s="2">
        <v>64.5</v>
      </c>
      <c r="M3" s="2">
        <v>63</v>
      </c>
      <c r="N3" s="2">
        <v>63.25</v>
      </c>
      <c r="O3" s="2">
        <v>62</v>
      </c>
      <c r="P3" s="2">
        <v>60.75</v>
      </c>
      <c r="Q3" s="2">
        <v>63.5</v>
      </c>
      <c r="R3" s="2">
        <v>59.5</v>
      </c>
      <c r="S3" s="2">
        <v>65</v>
      </c>
      <c r="T3" s="2">
        <v>63.25</v>
      </c>
      <c r="U3" s="2">
        <v>62.5</v>
      </c>
      <c r="V3" s="2">
        <v>66.25</v>
      </c>
      <c r="W3" s="2">
        <v>63.25</v>
      </c>
      <c r="X3" s="2">
        <v>64.5</v>
      </c>
      <c r="Y3" s="2">
        <v>63</v>
      </c>
      <c r="Z3" s="2">
        <v>64</v>
      </c>
      <c r="AA3" s="2">
        <v>66</v>
      </c>
      <c r="AB3" s="2">
        <v>66</v>
      </c>
      <c r="AC3" s="2">
        <v>63</v>
      </c>
      <c r="AD3" s="2">
        <v>67</v>
      </c>
      <c r="AE3" s="2">
        <v>66</v>
      </c>
    </row>
    <row r="4" spans="1:34">
      <c r="A4" t="s">
        <v>2</v>
      </c>
      <c r="B4" s="2">
        <v>175.2</v>
      </c>
      <c r="C4" s="2">
        <v>164.2</v>
      </c>
      <c r="D4" s="2">
        <v>174</v>
      </c>
      <c r="E4" s="2">
        <v>184.6</v>
      </c>
      <c r="F4" s="2">
        <v>202</v>
      </c>
      <c r="G4" s="2">
        <v>161.80000000000001</v>
      </c>
      <c r="H4" s="2">
        <v>168.4</v>
      </c>
      <c r="I4" s="2">
        <v>245</v>
      </c>
      <c r="J4" s="2">
        <v>227.8</v>
      </c>
      <c r="K4" s="2">
        <v>182.6</v>
      </c>
      <c r="L4" s="2">
        <v>216.8</v>
      </c>
      <c r="M4" s="2">
        <v>171</v>
      </c>
      <c r="N4" s="2">
        <v>167.2</v>
      </c>
      <c r="O4" s="2">
        <v>141.19999999999999</v>
      </c>
      <c r="P4" s="2">
        <v>178</v>
      </c>
      <c r="Q4" s="2">
        <v>184.8</v>
      </c>
      <c r="R4" s="2">
        <v>200</v>
      </c>
      <c r="S4" s="2">
        <v>188.4</v>
      </c>
      <c r="T4" s="2">
        <v>198.4</v>
      </c>
      <c r="U4" s="2">
        <v>175</v>
      </c>
      <c r="V4" s="2">
        <v>165.6</v>
      </c>
      <c r="W4" s="2">
        <v>193</v>
      </c>
      <c r="X4" s="2">
        <v>167.6</v>
      </c>
      <c r="Y4" s="2">
        <v>177.8</v>
      </c>
      <c r="Z4" s="2">
        <v>231.8</v>
      </c>
      <c r="AA4" s="2">
        <v>224.4</v>
      </c>
      <c r="AB4" s="2">
        <v>301.39999999999998</v>
      </c>
      <c r="AC4" s="2">
        <v>318.39999999999998</v>
      </c>
      <c r="AD4" s="2">
        <v>211.6</v>
      </c>
      <c r="AE4" s="2">
        <v>190</v>
      </c>
    </row>
    <row r="5" spans="1:34">
      <c r="A5" t="s">
        <v>3</v>
      </c>
      <c r="B5" s="2">
        <v>34.799999999999997</v>
      </c>
      <c r="C5" s="2">
        <v>43.3</v>
      </c>
      <c r="D5" s="2">
        <v>33.9</v>
      </c>
      <c r="E5" s="2">
        <v>34.5</v>
      </c>
      <c r="F5" s="2">
        <v>42</v>
      </c>
      <c r="G5" s="2">
        <v>40.4</v>
      </c>
      <c r="H5" s="2">
        <v>38.4</v>
      </c>
      <c r="I5" s="2">
        <v>45.9</v>
      </c>
      <c r="J5" s="2">
        <v>40.6</v>
      </c>
      <c r="K5" s="2">
        <v>38.5</v>
      </c>
      <c r="L5" s="2">
        <v>41.7</v>
      </c>
      <c r="M5" s="2">
        <v>38.6</v>
      </c>
      <c r="N5" s="2">
        <v>42</v>
      </c>
      <c r="O5" s="2">
        <v>29.8</v>
      </c>
      <c r="P5" s="2">
        <v>41.2</v>
      </c>
      <c r="Q5" s="2">
        <v>34.5</v>
      </c>
      <c r="R5" s="2">
        <v>48.2</v>
      </c>
      <c r="S5" s="2">
        <v>32.9</v>
      </c>
      <c r="T5" s="2">
        <v>36.9</v>
      </c>
      <c r="U5" s="2">
        <v>47.5</v>
      </c>
      <c r="V5" s="2">
        <v>37.4</v>
      </c>
      <c r="W5" s="2">
        <v>43</v>
      </c>
      <c r="X5" s="2">
        <v>34</v>
      </c>
      <c r="Y5" s="2">
        <v>40.5</v>
      </c>
      <c r="Z5" s="2">
        <v>44.8</v>
      </c>
      <c r="AA5" s="2">
        <v>41.8</v>
      </c>
      <c r="AB5" s="2">
        <v>49.4</v>
      </c>
      <c r="AD5" s="2">
        <v>41.8</v>
      </c>
      <c r="AE5" s="2">
        <v>41</v>
      </c>
    </row>
    <row r="6" spans="1:34">
      <c r="A6" t="s">
        <v>4</v>
      </c>
      <c r="B6" s="2">
        <v>29.3</v>
      </c>
      <c r="C6" s="2">
        <v>31.2</v>
      </c>
      <c r="D6" s="2">
        <v>26.9</v>
      </c>
      <c r="E6" s="2">
        <v>32.200000000000003</v>
      </c>
      <c r="F6" s="2">
        <v>32.1</v>
      </c>
      <c r="G6" s="2">
        <v>28.6</v>
      </c>
      <c r="H6" s="2">
        <v>28.5</v>
      </c>
      <c r="I6" s="2">
        <v>42.7</v>
      </c>
      <c r="J6" s="2">
        <v>37.299999999999997</v>
      </c>
      <c r="K6" s="2">
        <v>33.4</v>
      </c>
      <c r="L6" s="2">
        <v>36.700000000000003</v>
      </c>
      <c r="M6" s="2">
        <v>30.3</v>
      </c>
      <c r="N6" s="2">
        <v>29.4</v>
      </c>
      <c r="O6" s="2">
        <v>25.8</v>
      </c>
      <c r="P6" s="2">
        <v>33.9</v>
      </c>
      <c r="Q6" s="2">
        <v>32.200000000000003</v>
      </c>
      <c r="R6" s="2">
        <v>39.700000000000003</v>
      </c>
      <c r="S6" s="2">
        <v>31.4</v>
      </c>
      <c r="T6" s="2">
        <v>34.9</v>
      </c>
      <c r="U6" s="2">
        <v>31.5</v>
      </c>
      <c r="V6" s="2">
        <v>26.3</v>
      </c>
      <c r="W6" s="2">
        <v>33.9</v>
      </c>
      <c r="X6" s="2">
        <v>28.3</v>
      </c>
      <c r="Y6" s="2">
        <v>31.4</v>
      </c>
      <c r="Z6" s="2">
        <v>39.700000000000003</v>
      </c>
      <c r="AA6" s="2">
        <v>36.200000000000003</v>
      </c>
      <c r="AB6" s="2">
        <v>48.6</v>
      </c>
      <c r="AC6" s="2">
        <v>56.3</v>
      </c>
      <c r="AD6" s="2">
        <v>33.1</v>
      </c>
      <c r="AE6" s="2">
        <v>30.7</v>
      </c>
    </row>
    <row r="7" spans="1:34">
      <c r="A7" t="s">
        <v>5</v>
      </c>
      <c r="B7" s="2">
        <v>35</v>
      </c>
      <c r="C7" s="2">
        <v>39.5</v>
      </c>
      <c r="D7" s="2">
        <v>35.5</v>
      </c>
      <c r="E7" s="2">
        <v>40</v>
      </c>
      <c r="F7" s="2">
        <v>43</v>
      </c>
      <c r="G7" s="2">
        <v>37</v>
      </c>
      <c r="H7" s="2">
        <v>39</v>
      </c>
      <c r="I7" s="2">
        <v>46.5</v>
      </c>
      <c r="J7" s="2">
        <v>37.75</v>
      </c>
      <c r="K7" s="2">
        <v>35.25</v>
      </c>
      <c r="L7" s="2">
        <v>46.5</v>
      </c>
      <c r="M7" s="2">
        <v>35.75</v>
      </c>
      <c r="N7" s="2">
        <v>40</v>
      </c>
      <c r="O7" s="2">
        <v>35</v>
      </c>
      <c r="P7" s="2">
        <v>41</v>
      </c>
      <c r="Q7" s="2">
        <v>40</v>
      </c>
      <c r="R7" s="2">
        <v>44.75</v>
      </c>
      <c r="S7" s="2">
        <v>39</v>
      </c>
      <c r="T7" s="2">
        <v>33</v>
      </c>
      <c r="U7" s="2">
        <v>43</v>
      </c>
      <c r="V7" s="2">
        <v>39</v>
      </c>
      <c r="W7" s="2">
        <v>42.5</v>
      </c>
      <c r="X7" s="2">
        <v>30.5</v>
      </c>
      <c r="Y7" s="2">
        <v>32</v>
      </c>
      <c r="Z7" s="2">
        <v>42</v>
      </c>
      <c r="AA7" s="2">
        <v>43</v>
      </c>
      <c r="AB7" s="2">
        <v>52</v>
      </c>
      <c r="AC7" s="2">
        <v>58</v>
      </c>
      <c r="AD7" s="2">
        <v>42</v>
      </c>
      <c r="AE7" s="2">
        <v>38</v>
      </c>
    </row>
    <row r="8" spans="1:34">
      <c r="A8" t="s">
        <v>6</v>
      </c>
      <c r="B8" s="2">
        <v>43</v>
      </c>
      <c r="C8" s="2">
        <v>45</v>
      </c>
      <c r="D8" s="2">
        <v>42</v>
      </c>
      <c r="E8" s="2">
        <v>42.5</v>
      </c>
      <c r="F8" s="2">
        <v>46.25</v>
      </c>
      <c r="G8" s="2">
        <v>44.5</v>
      </c>
      <c r="H8" s="2">
        <v>41.5</v>
      </c>
      <c r="I8" s="2">
        <v>53.5</v>
      </c>
      <c r="J8" s="2">
        <v>47.5</v>
      </c>
      <c r="K8" s="2">
        <v>45.5</v>
      </c>
      <c r="L8" s="2">
        <v>48</v>
      </c>
      <c r="M8" s="2">
        <v>44.25</v>
      </c>
      <c r="N8" s="2">
        <v>45</v>
      </c>
      <c r="O8" s="2">
        <v>38.25</v>
      </c>
      <c r="P8" s="2">
        <v>44</v>
      </c>
      <c r="Q8" s="2">
        <v>44.25</v>
      </c>
      <c r="R8" s="2">
        <v>49</v>
      </c>
      <c r="S8" s="2">
        <v>45.25</v>
      </c>
      <c r="T8" s="2">
        <v>44</v>
      </c>
      <c r="U8" s="2">
        <v>50</v>
      </c>
      <c r="V8" s="2">
        <v>45</v>
      </c>
      <c r="W8" s="2">
        <v>46</v>
      </c>
      <c r="X8" s="2">
        <v>43</v>
      </c>
      <c r="Y8" s="2">
        <v>47</v>
      </c>
      <c r="Z8" s="2">
        <v>51.5</v>
      </c>
      <c r="AA8" s="2">
        <v>51</v>
      </c>
      <c r="AB8" s="2">
        <v>53</v>
      </c>
      <c r="AC8" s="2">
        <v>64</v>
      </c>
      <c r="AD8" s="2">
        <v>49</v>
      </c>
      <c r="AE8" s="2">
        <v>46.5</v>
      </c>
    </row>
    <row r="9" spans="1:34">
      <c r="A9" t="s">
        <v>15</v>
      </c>
      <c r="B9" s="2">
        <v>100</v>
      </c>
      <c r="C9" s="2">
        <v>100</v>
      </c>
      <c r="D9" s="2">
        <v>100</v>
      </c>
      <c r="E9" s="2">
        <v>100</v>
      </c>
      <c r="F9" s="2"/>
      <c r="G9" s="2"/>
      <c r="H9" s="2"/>
      <c r="I9" s="2">
        <v>100</v>
      </c>
      <c r="J9" s="2"/>
      <c r="K9" s="2">
        <v>100</v>
      </c>
      <c r="L9" s="2">
        <v>100</v>
      </c>
      <c r="M9" s="2"/>
      <c r="N9" s="2"/>
      <c r="O9" s="2"/>
      <c r="P9" s="2"/>
      <c r="Q9" s="2">
        <v>100</v>
      </c>
      <c r="R9" s="2"/>
      <c r="S9" s="2"/>
      <c r="T9" s="2">
        <v>100</v>
      </c>
      <c r="U9" s="2">
        <v>100</v>
      </c>
      <c r="V9" s="2"/>
      <c r="W9" s="2">
        <v>100</v>
      </c>
      <c r="X9" s="2">
        <v>100</v>
      </c>
      <c r="Y9" s="2">
        <v>100</v>
      </c>
      <c r="AA9" s="2">
        <v>100</v>
      </c>
      <c r="AC9" s="2">
        <v>100</v>
      </c>
    </row>
    <row r="10" spans="1:34">
      <c r="A10" t="s">
        <v>16</v>
      </c>
      <c r="B10" s="2">
        <v>33</v>
      </c>
      <c r="C10" s="2">
        <v>33</v>
      </c>
      <c r="D10" s="2">
        <v>33</v>
      </c>
      <c r="E10" s="2">
        <v>33</v>
      </c>
      <c r="F10" s="2"/>
      <c r="G10" s="2"/>
      <c r="H10" s="2"/>
      <c r="I10" s="2">
        <v>33</v>
      </c>
      <c r="J10" s="2"/>
      <c r="K10" s="2">
        <v>33</v>
      </c>
      <c r="L10" s="2">
        <v>33</v>
      </c>
      <c r="M10" s="2"/>
      <c r="N10" s="2"/>
      <c r="O10" s="2"/>
      <c r="P10" s="2"/>
      <c r="Q10" s="2">
        <v>33</v>
      </c>
      <c r="R10" s="2"/>
      <c r="S10" s="2"/>
      <c r="T10" s="2">
        <v>33</v>
      </c>
      <c r="U10" s="2">
        <v>33</v>
      </c>
      <c r="V10" s="2"/>
      <c r="W10" s="2">
        <v>33</v>
      </c>
      <c r="X10" s="2">
        <v>33</v>
      </c>
      <c r="Y10" s="2">
        <v>33</v>
      </c>
      <c r="AA10" s="2">
        <v>33</v>
      </c>
      <c r="AC10" s="2">
        <v>33</v>
      </c>
    </row>
    <row r="11" spans="1:34">
      <c r="A11" t="s">
        <v>8</v>
      </c>
      <c r="B11" s="2">
        <v>177</v>
      </c>
      <c r="C11" s="2">
        <v>163.4</v>
      </c>
      <c r="D11" s="2">
        <v>170.6</v>
      </c>
      <c r="E11" s="2">
        <v>184.8</v>
      </c>
      <c r="F11" s="2">
        <v>199.2</v>
      </c>
      <c r="G11" s="2">
        <v>158.6</v>
      </c>
      <c r="H11" s="2">
        <v>166.2</v>
      </c>
      <c r="I11" s="2">
        <v>246.2</v>
      </c>
      <c r="J11" s="2">
        <v>230.2</v>
      </c>
      <c r="K11" s="2">
        <v>180.6</v>
      </c>
      <c r="L11" s="2">
        <v>216</v>
      </c>
      <c r="M11" s="2">
        <v>171</v>
      </c>
      <c r="N11" s="2">
        <v>165.8</v>
      </c>
      <c r="O11" s="8">
        <v>140.4</v>
      </c>
      <c r="P11" s="2">
        <v>177.2</v>
      </c>
      <c r="Q11" s="2">
        <v>182.8</v>
      </c>
      <c r="R11" s="2">
        <v>199.8</v>
      </c>
      <c r="S11" s="2">
        <v>192</v>
      </c>
      <c r="T11" s="2">
        <v>197.4</v>
      </c>
      <c r="U11" s="2">
        <v>172</v>
      </c>
      <c r="V11" s="2">
        <v>166.4</v>
      </c>
      <c r="W11" s="2">
        <v>193.2</v>
      </c>
      <c r="X11" s="2">
        <v>164</v>
      </c>
      <c r="Y11" s="2">
        <v>178.8</v>
      </c>
      <c r="Z11" s="9">
        <v>231.5</v>
      </c>
      <c r="AA11" s="2">
        <v>223</v>
      </c>
      <c r="AB11" s="2">
        <v>291.8</v>
      </c>
      <c r="AC11" s="2">
        <v>313.2</v>
      </c>
      <c r="AD11" s="2">
        <v>211.6</v>
      </c>
      <c r="AE11" s="2">
        <v>189.4</v>
      </c>
    </row>
    <row r="12" spans="1:34">
      <c r="A12" t="s">
        <v>9</v>
      </c>
      <c r="B12" s="2">
        <v>35.6</v>
      </c>
      <c r="C12" s="2">
        <v>42</v>
      </c>
      <c r="D12" s="2">
        <v>33.700000000000003</v>
      </c>
      <c r="E12" s="2">
        <v>34.5</v>
      </c>
      <c r="F12" s="2">
        <v>42.3</v>
      </c>
      <c r="G12" s="2">
        <v>40.9</v>
      </c>
      <c r="H12" s="2">
        <v>38.299999999999997</v>
      </c>
      <c r="I12" s="2">
        <v>46.4</v>
      </c>
      <c r="J12" s="2">
        <v>41</v>
      </c>
      <c r="K12" s="2">
        <v>39.1</v>
      </c>
      <c r="L12" s="2">
        <v>42.2</v>
      </c>
      <c r="M12" s="2">
        <v>39.700000000000003</v>
      </c>
      <c r="N12" s="2">
        <v>41.3</v>
      </c>
      <c r="O12" s="3"/>
      <c r="P12" s="2">
        <v>41.5</v>
      </c>
      <c r="Q12" s="2">
        <v>34.700000000000003</v>
      </c>
      <c r="R12" s="2">
        <v>48</v>
      </c>
      <c r="S12" s="2">
        <v>33.5</v>
      </c>
      <c r="T12" s="2">
        <v>36.5</v>
      </c>
      <c r="U12" s="2">
        <v>47.6</v>
      </c>
      <c r="V12" s="2">
        <v>36.1</v>
      </c>
      <c r="W12" s="2">
        <v>44.5</v>
      </c>
      <c r="X12" s="2">
        <v>33.4</v>
      </c>
      <c r="Y12" s="2">
        <v>40.799999999999997</v>
      </c>
      <c r="Z12" s="13"/>
      <c r="AA12" s="2">
        <v>41.9</v>
      </c>
      <c r="AB12" s="2">
        <v>49.5</v>
      </c>
      <c r="AD12" s="2">
        <v>41.4</v>
      </c>
      <c r="AE12" s="2">
        <v>42.4</v>
      </c>
    </row>
    <row r="13" spans="1:34">
      <c r="A13" t="s">
        <v>10</v>
      </c>
      <c r="B13" s="2">
        <v>29.7</v>
      </c>
      <c r="C13" s="2">
        <v>31.4</v>
      </c>
      <c r="D13" s="2">
        <v>26.3</v>
      </c>
      <c r="E13" s="2">
        <v>32.200000000000003</v>
      </c>
      <c r="F13" s="2">
        <v>31.7</v>
      </c>
      <c r="G13" s="2">
        <v>28.1</v>
      </c>
      <c r="H13" s="2">
        <v>28.1</v>
      </c>
      <c r="I13" s="2">
        <v>42.9</v>
      </c>
      <c r="J13" s="2">
        <v>37.700000000000003</v>
      </c>
      <c r="K13" s="2">
        <v>33</v>
      </c>
      <c r="L13" s="2">
        <v>36.5</v>
      </c>
      <c r="M13" s="2">
        <v>30.3</v>
      </c>
      <c r="N13" s="2">
        <v>29.2</v>
      </c>
      <c r="O13" s="3"/>
      <c r="P13" s="2">
        <v>33.700000000000003</v>
      </c>
      <c r="Q13" s="2">
        <v>31.8</v>
      </c>
      <c r="R13" s="2">
        <v>39.700000000000003</v>
      </c>
      <c r="S13" s="2">
        <v>31.2</v>
      </c>
      <c r="T13" s="2">
        <v>34.700000000000003</v>
      </c>
      <c r="U13" s="2">
        <v>30.9</v>
      </c>
      <c r="V13" s="2">
        <v>26.6</v>
      </c>
      <c r="W13" s="2">
        <v>33.9</v>
      </c>
      <c r="X13" s="2">
        <v>27.7</v>
      </c>
      <c r="Y13" s="2">
        <v>31.7</v>
      </c>
      <c r="Z13" s="13"/>
      <c r="AA13" s="2">
        <v>36</v>
      </c>
      <c r="AB13" s="2">
        <v>47.1</v>
      </c>
      <c r="AC13" s="2">
        <v>55.5</v>
      </c>
      <c r="AD13" s="2">
        <v>33.1</v>
      </c>
      <c r="AE13" s="2">
        <v>30.6</v>
      </c>
    </row>
    <row r="14" spans="1:34">
      <c r="A14" t="s">
        <v>11</v>
      </c>
      <c r="B14" s="2">
        <v>35</v>
      </c>
      <c r="C14" s="2">
        <v>40</v>
      </c>
      <c r="D14" s="2">
        <v>33.5</v>
      </c>
      <c r="E14" s="2">
        <v>41.5</v>
      </c>
      <c r="F14" s="2">
        <v>42</v>
      </c>
      <c r="G14" s="2">
        <v>38.75</v>
      </c>
      <c r="H14" s="2">
        <v>37.75</v>
      </c>
      <c r="I14" s="2">
        <v>43.75</v>
      </c>
      <c r="J14" s="2">
        <v>39.5</v>
      </c>
      <c r="K14" s="2">
        <v>35.5</v>
      </c>
      <c r="L14" s="2">
        <v>47</v>
      </c>
      <c r="M14" s="2">
        <v>39</v>
      </c>
      <c r="N14" s="2">
        <v>40</v>
      </c>
      <c r="O14" s="3"/>
      <c r="P14" s="2">
        <v>41.25</v>
      </c>
      <c r="Q14" s="2">
        <v>40</v>
      </c>
      <c r="R14" s="2">
        <v>44.5</v>
      </c>
      <c r="S14" s="2">
        <v>39</v>
      </c>
      <c r="T14" s="2">
        <v>33</v>
      </c>
      <c r="U14" s="2">
        <v>41.5</v>
      </c>
      <c r="V14" s="2">
        <v>38.5</v>
      </c>
      <c r="W14" s="2">
        <v>43</v>
      </c>
      <c r="X14" s="2">
        <v>31.25</v>
      </c>
      <c r="Y14" s="2">
        <v>32.5</v>
      </c>
      <c r="Z14" s="13"/>
      <c r="AA14" s="2">
        <v>41.5</v>
      </c>
      <c r="AB14" s="2">
        <v>50.5</v>
      </c>
      <c r="AC14" s="2">
        <v>58</v>
      </c>
      <c r="AD14" s="2">
        <v>42</v>
      </c>
      <c r="AE14" s="2">
        <v>41</v>
      </c>
    </row>
    <row r="15" spans="1:34">
      <c r="A15" t="s">
        <v>12</v>
      </c>
      <c r="B15" s="2">
        <v>43</v>
      </c>
      <c r="C15" s="2">
        <v>46</v>
      </c>
      <c r="D15" s="2">
        <v>42</v>
      </c>
      <c r="E15" s="2">
        <v>42.5</v>
      </c>
      <c r="F15" s="2">
        <v>45.5</v>
      </c>
      <c r="G15" s="2">
        <v>43.25</v>
      </c>
      <c r="H15" s="2">
        <v>39.5</v>
      </c>
      <c r="I15" s="2">
        <v>52.75</v>
      </c>
      <c r="J15" s="2">
        <v>48</v>
      </c>
      <c r="K15" s="2">
        <v>46</v>
      </c>
      <c r="L15" s="2">
        <v>48.5</v>
      </c>
      <c r="M15" s="2">
        <v>44.75</v>
      </c>
      <c r="N15" s="2">
        <v>45</v>
      </c>
      <c r="O15" s="3"/>
      <c r="P15" s="2">
        <v>43.75</v>
      </c>
      <c r="Q15" s="2">
        <v>43</v>
      </c>
      <c r="R15" s="2">
        <v>48.5</v>
      </c>
      <c r="S15" s="2">
        <v>43.5</v>
      </c>
      <c r="T15" s="2">
        <v>45.5</v>
      </c>
      <c r="U15" s="2">
        <v>47.5</v>
      </c>
      <c r="V15" s="2">
        <v>43.5</v>
      </c>
      <c r="W15" s="2">
        <v>46</v>
      </c>
      <c r="X15" s="2">
        <v>42.5</v>
      </c>
      <c r="Y15" s="2">
        <v>46.5</v>
      </c>
      <c r="Z15" s="13"/>
      <c r="AA15" s="2">
        <v>50</v>
      </c>
      <c r="AB15" s="2">
        <v>53.5</v>
      </c>
      <c r="AC15" s="2">
        <v>64</v>
      </c>
      <c r="AD15" s="2">
        <v>48</v>
      </c>
      <c r="AE15" s="2">
        <v>47.5</v>
      </c>
    </row>
    <row r="16" spans="1:34">
      <c r="A16" t="s">
        <v>13</v>
      </c>
      <c r="B16" s="2">
        <v>90</v>
      </c>
      <c r="C16" s="2">
        <v>100</v>
      </c>
      <c r="D16" s="2">
        <v>100</v>
      </c>
      <c r="E16" s="2">
        <v>90</v>
      </c>
      <c r="F16" s="2"/>
      <c r="G16" s="2"/>
      <c r="H16" s="2"/>
      <c r="I16" s="2">
        <v>100</v>
      </c>
      <c r="J16" s="2"/>
      <c r="K16" s="2">
        <v>100</v>
      </c>
      <c r="L16" s="2">
        <v>100</v>
      </c>
      <c r="M16" s="2"/>
      <c r="N16" s="2"/>
      <c r="O16" s="2"/>
      <c r="P16" s="2"/>
      <c r="Q16" s="2">
        <v>100</v>
      </c>
      <c r="R16" s="2"/>
      <c r="S16" s="2"/>
      <c r="T16" s="2">
        <v>100</v>
      </c>
      <c r="U16" s="2">
        <v>100</v>
      </c>
      <c r="V16" s="2"/>
      <c r="W16" s="2">
        <v>100</v>
      </c>
      <c r="X16" s="2">
        <v>100</v>
      </c>
      <c r="Y16" s="2">
        <v>90</v>
      </c>
      <c r="AA16" s="2">
        <v>100</v>
      </c>
      <c r="AC16" s="2">
        <v>100</v>
      </c>
    </row>
    <row r="17" spans="1:31">
      <c r="A17" t="s">
        <v>14</v>
      </c>
      <c r="B17" s="2">
        <v>30</v>
      </c>
      <c r="C17" s="2">
        <v>33</v>
      </c>
      <c r="D17" s="2">
        <v>33</v>
      </c>
      <c r="E17" s="2">
        <v>30</v>
      </c>
      <c r="F17" s="2"/>
      <c r="G17" s="2"/>
      <c r="H17" s="2"/>
      <c r="I17" s="2">
        <v>33</v>
      </c>
      <c r="J17" s="2"/>
      <c r="K17" s="2">
        <v>33</v>
      </c>
      <c r="L17" s="2">
        <v>33</v>
      </c>
      <c r="M17" s="2"/>
      <c r="N17" s="2"/>
      <c r="O17" s="2"/>
      <c r="P17" s="2"/>
      <c r="Q17" s="2">
        <v>33</v>
      </c>
      <c r="R17" s="2"/>
      <c r="S17" s="2"/>
      <c r="T17" s="2">
        <v>33</v>
      </c>
      <c r="U17" s="2">
        <v>33</v>
      </c>
      <c r="V17" s="2"/>
      <c r="W17" s="2">
        <v>50</v>
      </c>
      <c r="X17" s="2">
        <v>33</v>
      </c>
      <c r="Y17" s="2">
        <v>30</v>
      </c>
      <c r="AA17" s="2">
        <v>33</v>
      </c>
      <c r="AC17" s="2">
        <v>33</v>
      </c>
    </row>
    <row r="18" spans="1:31">
      <c r="A18" t="s">
        <v>17</v>
      </c>
      <c r="B18" s="2">
        <v>173.2</v>
      </c>
      <c r="C18" s="2">
        <v>164.8</v>
      </c>
      <c r="D18" s="2">
        <v>170</v>
      </c>
      <c r="E18" s="2">
        <v>181.2</v>
      </c>
      <c r="F18" s="2">
        <v>198.6</v>
      </c>
      <c r="G18" s="2">
        <v>158</v>
      </c>
      <c r="H18" s="8">
        <v>166.6</v>
      </c>
      <c r="I18" s="2">
        <v>246.2</v>
      </c>
      <c r="J18" s="2">
        <v>227</v>
      </c>
      <c r="K18" s="2">
        <v>178.2</v>
      </c>
      <c r="L18" s="2">
        <v>216.4</v>
      </c>
      <c r="M18" s="2">
        <v>171</v>
      </c>
      <c r="N18" s="2">
        <v>164.8</v>
      </c>
      <c r="O18" s="2">
        <v>139.6</v>
      </c>
      <c r="P18" s="2">
        <v>177.6</v>
      </c>
      <c r="Q18" s="2">
        <v>182.4</v>
      </c>
      <c r="R18" s="2">
        <v>199.8</v>
      </c>
      <c r="S18" s="2">
        <v>191.6</v>
      </c>
      <c r="T18" s="2">
        <v>195.6</v>
      </c>
      <c r="U18" s="2">
        <v>172</v>
      </c>
      <c r="V18" s="2">
        <v>166.6</v>
      </c>
      <c r="W18" s="2">
        <v>193.8</v>
      </c>
      <c r="X18" s="2">
        <v>164.2</v>
      </c>
      <c r="Y18" s="2">
        <v>177.4</v>
      </c>
      <c r="Z18" s="2">
        <v>231.2</v>
      </c>
      <c r="AA18" s="2">
        <v>223.2</v>
      </c>
      <c r="AB18" s="2">
        <v>291.60000000000002</v>
      </c>
      <c r="AC18" s="2">
        <v>316.39999999999998</v>
      </c>
      <c r="AD18" s="2">
        <v>209.8</v>
      </c>
      <c r="AE18" s="2">
        <v>192.2</v>
      </c>
    </row>
    <row r="19" spans="1:31">
      <c r="A19" t="s">
        <v>18</v>
      </c>
      <c r="B19" s="2">
        <v>35.9</v>
      </c>
      <c r="C19" s="2">
        <v>42.3</v>
      </c>
      <c r="D19" s="2">
        <v>34.200000000000003</v>
      </c>
      <c r="E19" s="2">
        <v>34.4</v>
      </c>
      <c r="F19" s="2">
        <v>42.5</v>
      </c>
      <c r="G19" s="2">
        <v>39.299999999999997</v>
      </c>
      <c r="H19" s="5"/>
      <c r="I19" s="2">
        <v>46.4</v>
      </c>
      <c r="J19" s="2">
        <v>40.5</v>
      </c>
      <c r="K19" s="2">
        <v>37.9</v>
      </c>
      <c r="L19" s="2">
        <v>41.6</v>
      </c>
      <c r="M19" s="2">
        <v>39.200000000000003</v>
      </c>
      <c r="N19" s="2">
        <v>41.3</v>
      </c>
      <c r="O19" s="2">
        <v>28.4</v>
      </c>
      <c r="P19" s="2">
        <v>41.3</v>
      </c>
      <c r="Q19" s="2">
        <v>34.5</v>
      </c>
      <c r="R19" s="2">
        <v>47.6</v>
      </c>
      <c r="S19" s="2">
        <v>33.799999999999997</v>
      </c>
      <c r="T19" s="2">
        <v>36.700000000000003</v>
      </c>
      <c r="U19" s="2">
        <v>46.2</v>
      </c>
      <c r="V19" s="2">
        <v>35.700000000000003</v>
      </c>
      <c r="W19" s="2">
        <v>42.7</v>
      </c>
      <c r="X19" s="2">
        <v>33.799999999999997</v>
      </c>
      <c r="Y19" s="2">
        <v>41.2</v>
      </c>
      <c r="Z19" s="2">
        <v>44.2</v>
      </c>
      <c r="AA19" s="2">
        <v>41.9</v>
      </c>
      <c r="AB19" s="2">
        <v>49.1</v>
      </c>
      <c r="AD19" s="2">
        <v>40.9</v>
      </c>
      <c r="AE19" s="2">
        <v>42.4</v>
      </c>
    </row>
    <row r="20" spans="1:31">
      <c r="A20" t="s">
        <v>19</v>
      </c>
      <c r="B20" s="2">
        <v>29</v>
      </c>
      <c r="C20" s="2">
        <v>31.4</v>
      </c>
      <c r="D20" s="2">
        <v>26.2</v>
      </c>
      <c r="E20" s="2">
        <v>31.6</v>
      </c>
      <c r="F20" s="2">
        <v>31.5</v>
      </c>
      <c r="G20" s="2">
        <v>28</v>
      </c>
      <c r="H20" s="5"/>
      <c r="I20" s="2">
        <v>42.9</v>
      </c>
      <c r="J20" s="2">
        <v>37.200000000000003</v>
      </c>
      <c r="K20" s="2">
        <v>32.5</v>
      </c>
      <c r="L20" s="2">
        <v>36.6</v>
      </c>
      <c r="M20" s="2">
        <v>30.3</v>
      </c>
      <c r="N20" s="2">
        <v>29</v>
      </c>
      <c r="O20" s="2">
        <v>25.5</v>
      </c>
      <c r="P20" s="2">
        <v>33.799999999999997</v>
      </c>
      <c r="Q20" s="2">
        <v>31.8</v>
      </c>
      <c r="R20" s="2">
        <v>39.6</v>
      </c>
      <c r="S20" s="2">
        <v>31.9</v>
      </c>
      <c r="T20" s="2">
        <v>34.5</v>
      </c>
      <c r="U20" s="2">
        <v>30.9</v>
      </c>
      <c r="V20" s="2">
        <v>26.7</v>
      </c>
      <c r="W20" s="2">
        <v>34</v>
      </c>
      <c r="X20" s="2">
        <v>27.7</v>
      </c>
      <c r="Y20" s="2">
        <v>31.4</v>
      </c>
      <c r="Z20" s="2">
        <v>39.6</v>
      </c>
      <c r="AA20" s="2">
        <v>36</v>
      </c>
      <c r="AB20" s="2">
        <v>47.1</v>
      </c>
      <c r="AC20" s="2">
        <v>56.1</v>
      </c>
      <c r="AD20" s="2">
        <v>32.799999999999997</v>
      </c>
      <c r="AE20" s="2">
        <v>31</v>
      </c>
    </row>
    <row r="21" spans="1:31">
      <c r="A21" t="s">
        <v>20</v>
      </c>
      <c r="B21" s="2">
        <v>34</v>
      </c>
      <c r="C21" s="2">
        <v>40</v>
      </c>
      <c r="D21" s="2">
        <v>35.5</v>
      </c>
      <c r="E21" s="2">
        <v>39.5</v>
      </c>
      <c r="F21" s="2">
        <v>41.5</v>
      </c>
      <c r="G21" s="2">
        <v>35.5</v>
      </c>
      <c r="H21" s="5"/>
      <c r="I21" s="2">
        <v>49</v>
      </c>
      <c r="J21" s="2">
        <v>38.5</v>
      </c>
      <c r="K21" s="2">
        <v>34.5</v>
      </c>
      <c r="L21" s="2">
        <v>46.75</v>
      </c>
      <c r="M21" s="2">
        <v>38.5</v>
      </c>
      <c r="N21" s="2">
        <v>40</v>
      </c>
      <c r="O21" s="2">
        <v>33.5</v>
      </c>
      <c r="P21" s="2">
        <v>42</v>
      </c>
      <c r="Q21" s="2">
        <v>39.5</v>
      </c>
      <c r="R21" s="2">
        <v>42</v>
      </c>
      <c r="S21" s="2">
        <v>38</v>
      </c>
      <c r="T21" s="2">
        <v>32.5</v>
      </c>
      <c r="U21" s="2">
        <v>40.25</v>
      </c>
      <c r="V21" s="2">
        <v>38</v>
      </c>
      <c r="W21" s="2">
        <v>43.25</v>
      </c>
      <c r="X21" s="2">
        <v>32</v>
      </c>
      <c r="Y21" s="2">
        <v>32</v>
      </c>
      <c r="Z21" s="2">
        <v>42</v>
      </c>
      <c r="AA21" s="2">
        <v>41.5</v>
      </c>
      <c r="AB21" s="2">
        <v>50</v>
      </c>
      <c r="AC21" s="2">
        <v>57</v>
      </c>
      <c r="AD21" s="2">
        <v>41.5</v>
      </c>
      <c r="AE21" s="2">
        <v>39.5</v>
      </c>
    </row>
    <row r="22" spans="1:31">
      <c r="A22" t="s">
        <v>21</v>
      </c>
      <c r="B22" s="2">
        <v>41.75</v>
      </c>
      <c r="C22" s="2">
        <v>46</v>
      </c>
      <c r="D22" s="2">
        <v>41</v>
      </c>
      <c r="E22" s="2">
        <v>42.5</v>
      </c>
      <c r="F22" s="2">
        <v>46</v>
      </c>
      <c r="G22" s="2">
        <v>44.5</v>
      </c>
      <c r="H22" s="5"/>
      <c r="I22" s="2">
        <v>53</v>
      </c>
      <c r="J22" s="2">
        <v>48</v>
      </c>
      <c r="K22" s="2">
        <v>45.5</v>
      </c>
      <c r="L22" s="2">
        <v>48.5</v>
      </c>
      <c r="M22" s="2">
        <v>44.5</v>
      </c>
      <c r="N22" s="2">
        <v>45</v>
      </c>
      <c r="O22" s="2">
        <v>37.5</v>
      </c>
      <c r="P22" s="2">
        <v>44</v>
      </c>
      <c r="Q22" s="2">
        <v>43.25</v>
      </c>
      <c r="R22" s="2">
        <v>48</v>
      </c>
      <c r="S22" s="2">
        <v>43</v>
      </c>
      <c r="T22" s="2">
        <v>45</v>
      </c>
      <c r="U22" s="2">
        <v>47.5</v>
      </c>
      <c r="V22" s="2">
        <v>42.5</v>
      </c>
      <c r="W22" s="2">
        <v>46.25</v>
      </c>
      <c r="X22" s="2">
        <v>42.5</v>
      </c>
      <c r="Y22" s="2">
        <v>48</v>
      </c>
      <c r="Z22" s="2">
        <v>52.5</v>
      </c>
      <c r="AA22" s="2">
        <v>50</v>
      </c>
      <c r="AB22" s="2">
        <v>53</v>
      </c>
      <c r="AC22" s="2">
        <v>65</v>
      </c>
      <c r="AD22" s="2">
        <v>48</v>
      </c>
      <c r="AE22" s="2">
        <v>47</v>
      </c>
    </row>
    <row r="23" spans="1:31">
      <c r="A23" t="s">
        <v>22</v>
      </c>
      <c r="B23" s="2">
        <v>90</v>
      </c>
      <c r="C23" s="2">
        <v>90</v>
      </c>
      <c r="D23" s="2">
        <v>100</v>
      </c>
      <c r="E23" s="2">
        <v>90</v>
      </c>
      <c r="F23" s="2"/>
      <c r="G23" s="2"/>
      <c r="H23" s="2"/>
      <c r="I23" s="2">
        <v>90</v>
      </c>
      <c r="J23" s="2"/>
      <c r="K23" s="2">
        <v>100</v>
      </c>
      <c r="L23" s="2">
        <v>90</v>
      </c>
      <c r="M23" s="2"/>
      <c r="N23" s="2"/>
      <c r="O23" s="2"/>
      <c r="P23" s="2"/>
      <c r="Q23" s="2">
        <v>100</v>
      </c>
      <c r="R23" s="2"/>
      <c r="S23" s="2"/>
      <c r="T23" s="2">
        <v>60</v>
      </c>
      <c r="U23" s="2">
        <v>140</v>
      </c>
      <c r="V23" s="2"/>
      <c r="W23" s="2">
        <v>95</v>
      </c>
      <c r="X23" s="2">
        <v>90</v>
      </c>
      <c r="Y23" s="2">
        <v>90</v>
      </c>
      <c r="AA23" s="2">
        <v>90</v>
      </c>
      <c r="AC23" s="2">
        <v>90</v>
      </c>
    </row>
    <row r="24" spans="1:31">
      <c r="A24" t="s">
        <v>23</v>
      </c>
      <c r="B24" s="2">
        <v>30</v>
      </c>
      <c r="C24" s="2">
        <v>30</v>
      </c>
      <c r="D24" s="2">
        <v>33</v>
      </c>
      <c r="E24" s="2">
        <v>30</v>
      </c>
      <c r="F24" s="2"/>
      <c r="G24" s="2"/>
      <c r="H24" s="2"/>
      <c r="I24" s="2">
        <v>30</v>
      </c>
      <c r="J24" s="2"/>
      <c r="K24" s="2">
        <v>33</v>
      </c>
      <c r="L24" s="2">
        <v>30</v>
      </c>
      <c r="M24" s="2"/>
      <c r="N24" s="2"/>
      <c r="O24" s="2"/>
      <c r="P24" s="2"/>
      <c r="Q24" s="2">
        <v>33</v>
      </c>
      <c r="R24" s="2"/>
      <c r="S24" s="2"/>
      <c r="T24" s="2">
        <v>30</v>
      </c>
      <c r="U24" s="2">
        <v>45</v>
      </c>
      <c r="V24" s="2"/>
      <c r="W24" s="2">
        <v>47</v>
      </c>
      <c r="X24" s="2">
        <v>30</v>
      </c>
      <c r="Y24" s="2">
        <v>30</v>
      </c>
      <c r="AA24" s="2">
        <v>30</v>
      </c>
      <c r="AC24" s="2">
        <v>30</v>
      </c>
    </row>
    <row r="25" spans="1:31">
      <c r="A25" t="s">
        <v>24</v>
      </c>
      <c r="B25" s="2">
        <v>173.8</v>
      </c>
      <c r="C25" s="2">
        <v>164.4</v>
      </c>
      <c r="D25" s="2">
        <v>170.6</v>
      </c>
      <c r="E25" s="2">
        <v>181.6</v>
      </c>
      <c r="F25" s="2">
        <v>199.6</v>
      </c>
      <c r="G25" s="2">
        <v>159.6</v>
      </c>
      <c r="H25" s="2">
        <v>166.8</v>
      </c>
      <c r="I25" s="2">
        <v>246.8</v>
      </c>
      <c r="J25" s="2">
        <v>229.2</v>
      </c>
      <c r="K25" s="2">
        <v>180.2</v>
      </c>
      <c r="L25" s="2">
        <v>218</v>
      </c>
      <c r="M25" s="4">
        <v>170.6</v>
      </c>
      <c r="N25" s="2">
        <v>164.6</v>
      </c>
      <c r="O25" s="2">
        <v>139.4</v>
      </c>
      <c r="P25" s="2">
        <v>176.6</v>
      </c>
      <c r="Q25" s="2">
        <v>182.2</v>
      </c>
      <c r="R25" s="2">
        <v>203.6</v>
      </c>
      <c r="S25" s="2">
        <v>191</v>
      </c>
      <c r="T25" s="2">
        <v>196.4</v>
      </c>
      <c r="U25" s="2">
        <v>172.4</v>
      </c>
      <c r="V25" s="2">
        <v>167</v>
      </c>
      <c r="W25" s="2">
        <v>191.8</v>
      </c>
      <c r="X25" s="2">
        <v>165.2</v>
      </c>
      <c r="Y25" s="2">
        <v>176.6</v>
      </c>
      <c r="Z25" s="2">
        <v>233.8</v>
      </c>
      <c r="AA25" s="2">
        <v>223</v>
      </c>
      <c r="AB25" s="2">
        <v>289.2</v>
      </c>
      <c r="AC25" s="8">
        <v>314.3</v>
      </c>
      <c r="AD25" s="2">
        <v>210.2</v>
      </c>
      <c r="AE25" s="8">
        <v>191.5</v>
      </c>
    </row>
    <row r="26" spans="1:31">
      <c r="A26" t="s">
        <v>25</v>
      </c>
      <c r="B26" s="2">
        <v>35.4</v>
      </c>
      <c r="C26" s="2">
        <v>42.2</v>
      </c>
      <c r="D26" s="2">
        <v>32</v>
      </c>
      <c r="E26" s="2">
        <v>33.299999999999997</v>
      </c>
      <c r="F26" s="2">
        <v>42.1</v>
      </c>
      <c r="G26" s="2">
        <v>39.700000000000003</v>
      </c>
      <c r="H26" s="2">
        <v>38.9</v>
      </c>
      <c r="I26" s="2">
        <v>46.7</v>
      </c>
      <c r="J26" s="2">
        <v>41</v>
      </c>
      <c r="K26" s="2">
        <v>36.6</v>
      </c>
      <c r="L26" s="2">
        <v>41.7</v>
      </c>
      <c r="M26" s="4">
        <v>39.4</v>
      </c>
      <c r="N26" s="2">
        <v>40.799999999999997</v>
      </c>
      <c r="O26" s="2">
        <v>28.9</v>
      </c>
      <c r="P26" s="2">
        <v>41.8</v>
      </c>
      <c r="Q26" s="2">
        <v>34.9</v>
      </c>
      <c r="R26" s="2">
        <v>48.9</v>
      </c>
      <c r="S26" s="2">
        <v>34.200000000000003</v>
      </c>
      <c r="T26" s="2">
        <v>36.6</v>
      </c>
      <c r="U26" s="2">
        <v>46.7</v>
      </c>
      <c r="V26" s="2">
        <v>35.5</v>
      </c>
      <c r="W26" s="2">
        <v>43</v>
      </c>
      <c r="X26" s="2">
        <v>34.6</v>
      </c>
      <c r="Y26" s="2">
        <v>41</v>
      </c>
      <c r="Z26" s="2">
        <v>44.7</v>
      </c>
      <c r="AA26" s="2">
        <v>41.2</v>
      </c>
      <c r="AB26" s="2">
        <v>48.5</v>
      </c>
      <c r="AC26" s="13"/>
      <c r="AD26" s="2">
        <v>41</v>
      </c>
      <c r="AE26" s="3"/>
    </row>
    <row r="27" spans="1:31">
      <c r="A27" t="s">
        <v>26</v>
      </c>
      <c r="B27" s="2">
        <v>29.2</v>
      </c>
      <c r="C27" s="2">
        <v>31.6</v>
      </c>
      <c r="D27" s="2">
        <v>26.3</v>
      </c>
      <c r="E27" s="2">
        <v>31.6</v>
      </c>
      <c r="F27" s="2">
        <v>31.7</v>
      </c>
      <c r="G27" s="2">
        <v>28.2</v>
      </c>
      <c r="H27" s="2">
        <v>28.3</v>
      </c>
      <c r="I27" s="2">
        <v>43</v>
      </c>
      <c r="J27" s="2">
        <v>37.5</v>
      </c>
      <c r="K27" s="2">
        <v>32.9</v>
      </c>
      <c r="L27" s="2">
        <v>36.9</v>
      </c>
      <c r="M27" s="4">
        <v>30.2</v>
      </c>
      <c r="N27" s="2">
        <v>28.8</v>
      </c>
      <c r="O27" s="2">
        <v>25.5</v>
      </c>
      <c r="P27" s="2">
        <v>33.6</v>
      </c>
      <c r="Q27" s="2">
        <v>31.7</v>
      </c>
      <c r="R27" s="2">
        <v>40.4</v>
      </c>
      <c r="S27" s="2">
        <v>31.8</v>
      </c>
      <c r="T27" s="2">
        <v>34.5</v>
      </c>
      <c r="U27" s="2">
        <v>31</v>
      </c>
      <c r="V27" s="2">
        <v>26.8</v>
      </c>
      <c r="W27" s="2">
        <v>33.700000000000003</v>
      </c>
      <c r="X27" s="2">
        <v>27.9</v>
      </c>
      <c r="Y27" s="2">
        <v>31.3</v>
      </c>
      <c r="Z27" s="2">
        <v>40.1</v>
      </c>
      <c r="AA27" s="2">
        <v>36.200000000000003</v>
      </c>
      <c r="AB27" s="2">
        <v>46.7</v>
      </c>
      <c r="AC27" s="13"/>
      <c r="AD27" s="2">
        <v>32.9</v>
      </c>
      <c r="AE27" s="3"/>
    </row>
    <row r="28" spans="1:31">
      <c r="A28" t="s">
        <v>27</v>
      </c>
      <c r="B28" s="2">
        <v>34</v>
      </c>
      <c r="C28" s="2">
        <v>38.25</v>
      </c>
      <c r="D28" s="2">
        <v>34.5</v>
      </c>
      <c r="E28" s="2">
        <v>41</v>
      </c>
      <c r="F28" s="2">
        <v>43</v>
      </c>
      <c r="G28" s="2">
        <v>35.75</v>
      </c>
      <c r="H28" s="2">
        <v>38.75</v>
      </c>
      <c r="I28" s="2">
        <v>46.25</v>
      </c>
      <c r="J28" s="2">
        <v>38</v>
      </c>
      <c r="K28" s="2">
        <v>36.5</v>
      </c>
      <c r="L28" s="2">
        <v>45</v>
      </c>
      <c r="M28" s="4">
        <v>38.75</v>
      </c>
      <c r="N28" s="2">
        <v>42</v>
      </c>
      <c r="O28" s="2">
        <v>33.5</v>
      </c>
      <c r="P28" s="2">
        <v>43</v>
      </c>
      <c r="Q28" s="2">
        <v>40</v>
      </c>
      <c r="R28" s="2">
        <v>45</v>
      </c>
      <c r="S28" s="2">
        <v>38</v>
      </c>
      <c r="T28" s="2">
        <v>34</v>
      </c>
      <c r="U28" s="2">
        <v>41.25</v>
      </c>
      <c r="V28" s="2">
        <v>37.5</v>
      </c>
      <c r="W28" s="2">
        <v>43</v>
      </c>
      <c r="X28" s="2">
        <v>31.25</v>
      </c>
      <c r="Y28" s="2">
        <v>33.75</v>
      </c>
      <c r="Z28" s="2">
        <v>42</v>
      </c>
      <c r="AA28" s="2">
        <v>43.5</v>
      </c>
      <c r="AB28" s="2">
        <v>49.75</v>
      </c>
      <c r="AC28" s="13"/>
      <c r="AD28" s="2">
        <v>40</v>
      </c>
      <c r="AE28" s="3"/>
    </row>
    <row r="29" spans="1:31">
      <c r="A29" t="s">
        <v>28</v>
      </c>
      <c r="B29" s="2">
        <v>43</v>
      </c>
      <c r="C29" s="2">
        <v>44</v>
      </c>
      <c r="D29" s="2">
        <v>41.75</v>
      </c>
      <c r="E29" s="2">
        <v>42.5</v>
      </c>
      <c r="F29" s="2">
        <v>47.5</v>
      </c>
      <c r="G29" s="2">
        <v>45.5</v>
      </c>
      <c r="H29" s="2">
        <v>41</v>
      </c>
      <c r="I29" s="2">
        <v>53.25</v>
      </c>
      <c r="J29" s="2">
        <v>48.75</v>
      </c>
      <c r="K29" s="2">
        <v>45.25</v>
      </c>
      <c r="L29" s="2">
        <v>48.75</v>
      </c>
      <c r="M29" s="4">
        <v>45</v>
      </c>
      <c r="N29" s="2">
        <v>42.75</v>
      </c>
      <c r="O29" s="2">
        <v>38.5</v>
      </c>
      <c r="P29" s="2">
        <v>43.5</v>
      </c>
      <c r="Q29" s="2">
        <v>43.5</v>
      </c>
      <c r="R29" s="2">
        <v>49</v>
      </c>
      <c r="S29" s="2">
        <v>44</v>
      </c>
      <c r="T29" s="2">
        <v>46</v>
      </c>
      <c r="U29" s="2">
        <v>46.5</v>
      </c>
      <c r="V29" s="2">
        <v>43.5</v>
      </c>
      <c r="W29" s="2">
        <v>47</v>
      </c>
      <c r="X29" s="2">
        <v>44.25</v>
      </c>
      <c r="Y29" s="2">
        <v>47.25</v>
      </c>
      <c r="Z29" s="2">
        <v>51</v>
      </c>
      <c r="AA29" s="2">
        <v>51.5</v>
      </c>
      <c r="AB29" s="2">
        <v>51.5</v>
      </c>
      <c r="AC29" s="13"/>
      <c r="AD29" s="2">
        <v>47</v>
      </c>
      <c r="AE29" s="3"/>
    </row>
    <row r="30" spans="1:31">
      <c r="A30" t="s">
        <v>29</v>
      </c>
      <c r="B30" s="2">
        <v>80</v>
      </c>
      <c r="C30" s="2">
        <v>90</v>
      </c>
      <c r="D30" s="2">
        <v>90</v>
      </c>
      <c r="E30" s="2">
        <v>80</v>
      </c>
      <c r="F30" s="2"/>
      <c r="G30" s="2"/>
      <c r="H30" s="2"/>
      <c r="I30" s="2">
        <v>90</v>
      </c>
      <c r="J30" s="2"/>
      <c r="K30" s="2">
        <v>90</v>
      </c>
      <c r="L30" s="2">
        <v>80</v>
      </c>
      <c r="M30" s="2"/>
      <c r="N30" s="2"/>
      <c r="O30" s="2"/>
      <c r="P30" s="2"/>
      <c r="Q30" s="2">
        <v>90</v>
      </c>
      <c r="R30" s="2"/>
      <c r="S30" s="2"/>
      <c r="T30" s="2">
        <v>60</v>
      </c>
      <c r="U30" s="2">
        <v>140</v>
      </c>
      <c r="V30" s="2"/>
      <c r="W30" s="2">
        <v>95</v>
      </c>
      <c r="X30" s="2">
        <v>90</v>
      </c>
      <c r="Y30" s="2">
        <v>90</v>
      </c>
      <c r="AA30" s="2">
        <v>85</v>
      </c>
    </row>
    <row r="31" spans="1:31">
      <c r="A31" t="s">
        <v>30</v>
      </c>
      <c r="B31" s="2">
        <v>27</v>
      </c>
      <c r="C31" s="2">
        <v>30</v>
      </c>
      <c r="D31" s="2">
        <v>30</v>
      </c>
      <c r="E31" s="2">
        <v>26</v>
      </c>
      <c r="F31" s="2"/>
      <c r="G31" s="2"/>
      <c r="H31" s="2"/>
      <c r="I31" s="2">
        <v>30</v>
      </c>
      <c r="J31" s="2"/>
      <c r="K31" s="2">
        <v>30</v>
      </c>
      <c r="L31" s="2">
        <v>27</v>
      </c>
      <c r="M31" s="2"/>
      <c r="N31" s="2"/>
      <c r="O31" s="2"/>
      <c r="P31" s="2"/>
      <c r="Q31" s="2">
        <v>30</v>
      </c>
      <c r="R31" s="2"/>
      <c r="S31" s="2"/>
      <c r="T31" s="2">
        <v>30</v>
      </c>
      <c r="U31" s="2">
        <v>45</v>
      </c>
      <c r="V31" s="2"/>
      <c r="W31" s="2">
        <v>47</v>
      </c>
      <c r="X31" s="2">
        <v>30</v>
      </c>
      <c r="Y31" s="2">
        <v>30</v>
      </c>
      <c r="AA31" s="2">
        <v>28</v>
      </c>
    </row>
    <row r="32" spans="1:31">
      <c r="A32" t="s">
        <v>31</v>
      </c>
      <c r="B32" s="2">
        <v>171.6</v>
      </c>
      <c r="C32" s="2">
        <v>164.4</v>
      </c>
      <c r="D32" s="2">
        <v>167.8</v>
      </c>
      <c r="E32" s="2">
        <v>178.2</v>
      </c>
      <c r="F32" s="2">
        <v>200.2</v>
      </c>
      <c r="G32" s="2">
        <v>160</v>
      </c>
      <c r="H32" s="2">
        <v>169.2</v>
      </c>
      <c r="I32" s="2">
        <v>246.4</v>
      </c>
      <c r="J32" s="2">
        <v>227.2</v>
      </c>
      <c r="K32" s="2">
        <v>179.2</v>
      </c>
      <c r="L32" s="2">
        <v>215.6</v>
      </c>
      <c r="M32" s="2">
        <v>170.8</v>
      </c>
      <c r="N32" s="8">
        <v>164.4</v>
      </c>
      <c r="O32" s="2">
        <v>141</v>
      </c>
      <c r="P32" s="2">
        <v>177.4</v>
      </c>
      <c r="Q32" s="2">
        <v>182.4</v>
      </c>
      <c r="R32" s="2">
        <v>201.6</v>
      </c>
      <c r="S32" s="2">
        <v>191</v>
      </c>
      <c r="T32" s="2">
        <v>198.2</v>
      </c>
      <c r="U32" s="2">
        <v>171.4</v>
      </c>
      <c r="V32" s="2">
        <v>166.8</v>
      </c>
      <c r="W32" s="2">
        <v>193.2</v>
      </c>
      <c r="X32" s="2">
        <v>163.6</v>
      </c>
      <c r="Y32" s="2">
        <v>178.8</v>
      </c>
      <c r="Z32" s="2">
        <v>233.4</v>
      </c>
      <c r="AA32" s="2">
        <v>220.2</v>
      </c>
      <c r="AB32" s="2">
        <v>288.60000000000002</v>
      </c>
      <c r="AC32" s="2">
        <v>312.2</v>
      </c>
      <c r="AD32" s="2">
        <v>209</v>
      </c>
      <c r="AE32">
        <v>190.8</v>
      </c>
    </row>
    <row r="33" spans="1:31">
      <c r="A33" t="s">
        <v>32</v>
      </c>
      <c r="B33" s="2">
        <v>36</v>
      </c>
      <c r="C33" s="2">
        <v>42.1</v>
      </c>
      <c r="D33" s="2">
        <v>33.200000000000003</v>
      </c>
      <c r="E33" s="2">
        <v>33</v>
      </c>
      <c r="F33" s="2">
        <v>42</v>
      </c>
      <c r="G33" s="2">
        <v>39.1</v>
      </c>
      <c r="H33" s="2">
        <v>38</v>
      </c>
      <c r="I33" s="2">
        <v>46.5</v>
      </c>
      <c r="J33" s="2">
        <v>40.799999999999997</v>
      </c>
      <c r="K33" s="2">
        <v>38.200000000000003</v>
      </c>
      <c r="L33" s="2">
        <v>41.7</v>
      </c>
      <c r="M33" s="2">
        <v>39</v>
      </c>
      <c r="N33" s="3"/>
      <c r="O33" s="2">
        <v>29.8</v>
      </c>
      <c r="P33" s="2">
        <v>41.6</v>
      </c>
      <c r="Q33" s="2">
        <v>34.299999999999997</v>
      </c>
      <c r="R33" s="2">
        <v>48.9</v>
      </c>
      <c r="S33" s="2">
        <v>34.299999999999997</v>
      </c>
      <c r="T33" s="2">
        <v>36.700000000000003</v>
      </c>
      <c r="U33" s="2">
        <v>46.6</v>
      </c>
      <c r="V33" s="2">
        <v>34.799999999999997</v>
      </c>
      <c r="W33" s="2">
        <v>44.5</v>
      </c>
      <c r="X33" s="2">
        <v>33.700000000000003</v>
      </c>
      <c r="Y33" s="2">
        <v>40.200000000000003</v>
      </c>
      <c r="Z33" s="2">
        <v>44.9</v>
      </c>
      <c r="AA33" s="2">
        <v>41.5</v>
      </c>
      <c r="AB33" s="2">
        <v>48.2</v>
      </c>
      <c r="AD33" s="2">
        <v>41.7</v>
      </c>
      <c r="AE33">
        <v>41.9</v>
      </c>
    </row>
    <row r="34" spans="1:31">
      <c r="A34" t="s">
        <v>33</v>
      </c>
      <c r="B34" s="2">
        <v>28.8</v>
      </c>
      <c r="C34" s="2">
        <v>31.6</v>
      </c>
      <c r="D34" s="2">
        <v>25.9</v>
      </c>
      <c r="E34" s="2">
        <v>31</v>
      </c>
      <c r="F34" s="2">
        <v>31.8</v>
      </c>
      <c r="G34" s="2">
        <v>28.4</v>
      </c>
      <c r="H34" s="2">
        <v>28.6</v>
      </c>
      <c r="I34" s="2">
        <v>43</v>
      </c>
      <c r="J34" s="2">
        <v>37.200000000000003</v>
      </c>
      <c r="K34" s="2">
        <v>32.700000000000003</v>
      </c>
      <c r="L34" s="2">
        <v>36.5</v>
      </c>
      <c r="M34" s="2">
        <v>30.3</v>
      </c>
      <c r="N34" s="3"/>
      <c r="O34" s="2">
        <v>25.8</v>
      </c>
      <c r="P34" s="2">
        <v>33.799999999999997</v>
      </c>
      <c r="Q34" s="2">
        <v>31.8</v>
      </c>
      <c r="R34" s="2">
        <v>40</v>
      </c>
      <c r="S34" s="2">
        <v>31.8</v>
      </c>
      <c r="T34" s="2">
        <v>34.799999999999997</v>
      </c>
      <c r="U34" s="2">
        <v>31</v>
      </c>
      <c r="V34" s="2">
        <v>26.8</v>
      </c>
      <c r="W34" s="2">
        <v>33.9</v>
      </c>
      <c r="X34" s="2">
        <v>27.7</v>
      </c>
      <c r="Y34" s="2">
        <v>31.7</v>
      </c>
      <c r="Z34" s="2">
        <v>40.1</v>
      </c>
      <c r="AA34" s="2">
        <v>35.5</v>
      </c>
      <c r="AB34" s="2">
        <v>46.6</v>
      </c>
      <c r="AC34" s="2">
        <v>55.3</v>
      </c>
      <c r="AD34" s="2">
        <v>32.700000000000003</v>
      </c>
      <c r="AE34">
        <v>30.8</v>
      </c>
    </row>
    <row r="35" spans="1:31">
      <c r="A35" t="s">
        <v>34</v>
      </c>
      <c r="B35" s="2">
        <v>34</v>
      </c>
      <c r="C35" s="2">
        <v>38.5</v>
      </c>
      <c r="D35" s="2">
        <v>34.5</v>
      </c>
      <c r="E35" s="2">
        <v>38.5</v>
      </c>
      <c r="F35" s="2">
        <v>42</v>
      </c>
      <c r="G35" s="2">
        <v>33.5</v>
      </c>
      <c r="H35" s="2">
        <v>39.25</v>
      </c>
      <c r="I35" s="2">
        <v>45.5</v>
      </c>
      <c r="J35" s="2">
        <v>40.5</v>
      </c>
      <c r="K35" s="2">
        <v>35.75</v>
      </c>
      <c r="L35" s="2">
        <v>46.5</v>
      </c>
      <c r="M35" s="2">
        <v>36.75</v>
      </c>
      <c r="N35" s="3"/>
      <c r="O35" s="2">
        <v>34.5</v>
      </c>
      <c r="P35" s="2">
        <v>41</v>
      </c>
      <c r="Q35" s="2">
        <v>40.5</v>
      </c>
      <c r="R35" s="2">
        <v>44</v>
      </c>
      <c r="S35" s="2">
        <v>38</v>
      </c>
      <c r="T35" s="2">
        <v>34.5</v>
      </c>
      <c r="U35" s="2">
        <v>42</v>
      </c>
      <c r="V35" s="2">
        <v>36.5</v>
      </c>
      <c r="W35" s="2">
        <v>45</v>
      </c>
      <c r="X35" s="2">
        <v>32</v>
      </c>
      <c r="Y35" s="2">
        <v>33.5</v>
      </c>
      <c r="Z35" s="2">
        <v>42.25</v>
      </c>
      <c r="AA35" s="2">
        <v>41.5</v>
      </c>
      <c r="AB35" s="2">
        <v>49</v>
      </c>
      <c r="AC35" s="2">
        <v>53.5</v>
      </c>
      <c r="AD35" s="2">
        <v>40</v>
      </c>
      <c r="AE35">
        <v>39</v>
      </c>
    </row>
    <row r="36" spans="1:31">
      <c r="A36" t="s">
        <v>35</v>
      </c>
      <c r="B36" s="2">
        <v>42.5</v>
      </c>
      <c r="C36" s="2">
        <v>45</v>
      </c>
      <c r="D36" s="2">
        <v>40.5</v>
      </c>
      <c r="E36" s="2">
        <v>42.5</v>
      </c>
      <c r="F36" s="2">
        <v>47</v>
      </c>
      <c r="G36" s="2">
        <v>43.5</v>
      </c>
      <c r="H36" s="2">
        <v>41.5</v>
      </c>
      <c r="I36" s="2">
        <v>52.5</v>
      </c>
      <c r="J36" s="2">
        <v>49</v>
      </c>
      <c r="K36" s="2">
        <v>45.25</v>
      </c>
      <c r="L36" s="2">
        <v>48.75</v>
      </c>
      <c r="M36" s="2">
        <v>44.25</v>
      </c>
      <c r="N36" s="3"/>
      <c r="O36" s="2">
        <v>38.5</v>
      </c>
      <c r="P36" s="2">
        <v>43.5</v>
      </c>
      <c r="Q36" s="2">
        <v>43.25</v>
      </c>
      <c r="R36" s="2">
        <v>48</v>
      </c>
      <c r="S36" s="2">
        <v>43.5</v>
      </c>
      <c r="T36" s="2">
        <v>46.5</v>
      </c>
      <c r="U36" s="2">
        <v>48</v>
      </c>
      <c r="V36" s="2">
        <v>43</v>
      </c>
      <c r="W36" s="2">
        <v>45.25</v>
      </c>
      <c r="X36" s="2">
        <v>42.5</v>
      </c>
      <c r="Y36" s="2">
        <v>46.5</v>
      </c>
      <c r="Z36" s="2">
        <v>52</v>
      </c>
      <c r="AA36" s="2">
        <v>51</v>
      </c>
      <c r="AB36" s="2">
        <v>51</v>
      </c>
      <c r="AC36" s="2">
        <v>64</v>
      </c>
      <c r="AD36" s="2">
        <v>47</v>
      </c>
      <c r="AE36">
        <v>47</v>
      </c>
    </row>
    <row r="37" spans="1:31">
      <c r="A37" t="s">
        <v>36</v>
      </c>
      <c r="B37" s="2">
        <v>80</v>
      </c>
      <c r="C37" s="2">
        <v>90</v>
      </c>
      <c r="D37" s="2">
        <v>90</v>
      </c>
      <c r="E37" s="2">
        <v>80</v>
      </c>
      <c r="F37" s="2"/>
      <c r="G37" s="2"/>
      <c r="H37" s="2"/>
      <c r="I37" s="2">
        <v>90</v>
      </c>
      <c r="J37" s="2"/>
      <c r="K37" s="2">
        <v>90</v>
      </c>
      <c r="L37" s="2">
        <v>80</v>
      </c>
      <c r="M37" s="2"/>
      <c r="N37" s="2"/>
      <c r="O37" s="2"/>
      <c r="P37" s="2"/>
      <c r="Q37" s="2">
        <v>85</v>
      </c>
      <c r="R37" s="2"/>
      <c r="S37" s="2"/>
      <c r="T37" s="2">
        <v>60</v>
      </c>
      <c r="U37" s="2">
        <v>140</v>
      </c>
      <c r="V37" s="2"/>
      <c r="W37" s="2">
        <v>95</v>
      </c>
      <c r="X37" s="2">
        <v>90</v>
      </c>
      <c r="Y37" s="2">
        <v>90</v>
      </c>
      <c r="AA37" s="2">
        <v>85</v>
      </c>
      <c r="AC37" s="2">
        <v>70</v>
      </c>
    </row>
    <row r="38" spans="1:31">
      <c r="A38" t="s">
        <v>37</v>
      </c>
      <c r="B38" s="2">
        <v>27</v>
      </c>
      <c r="C38" s="2">
        <v>30</v>
      </c>
      <c r="D38" s="2">
        <v>30</v>
      </c>
      <c r="E38" s="2">
        <v>27</v>
      </c>
      <c r="F38" s="2"/>
      <c r="G38" s="2"/>
      <c r="H38" s="2"/>
      <c r="I38" s="2">
        <v>30</v>
      </c>
      <c r="J38" s="2"/>
      <c r="K38" s="2">
        <v>30</v>
      </c>
      <c r="L38" s="2">
        <v>27</v>
      </c>
      <c r="M38" s="2"/>
      <c r="N38" s="2"/>
      <c r="O38" s="2"/>
      <c r="P38" s="2"/>
      <c r="Q38" s="2">
        <v>28</v>
      </c>
      <c r="R38" s="2"/>
      <c r="S38" s="2"/>
      <c r="T38" s="2">
        <v>27</v>
      </c>
      <c r="U38" s="2">
        <v>45</v>
      </c>
      <c r="V38" s="2"/>
      <c r="W38" s="2">
        <v>47</v>
      </c>
      <c r="X38" s="2">
        <v>30</v>
      </c>
      <c r="Y38" s="2">
        <v>30</v>
      </c>
      <c r="AA38" s="2">
        <v>27</v>
      </c>
      <c r="AC38" s="2">
        <v>27</v>
      </c>
    </row>
    <row r="39" spans="1:31">
      <c r="A39" t="s">
        <v>38</v>
      </c>
      <c r="B39" s="2">
        <v>169.4</v>
      </c>
      <c r="C39" s="2">
        <v>165.8</v>
      </c>
      <c r="D39" s="2">
        <v>170.8</v>
      </c>
      <c r="E39" s="2">
        <v>178.4</v>
      </c>
      <c r="F39" s="2">
        <v>199.8</v>
      </c>
      <c r="G39" s="2">
        <v>158.80000000000001</v>
      </c>
      <c r="H39" s="2">
        <v>167.2</v>
      </c>
      <c r="I39" s="2">
        <v>247.2</v>
      </c>
      <c r="J39" s="2">
        <v>227.6</v>
      </c>
      <c r="K39" s="2">
        <v>177.2</v>
      </c>
      <c r="L39" s="2">
        <v>214.8</v>
      </c>
      <c r="M39" s="2">
        <v>170</v>
      </c>
      <c r="N39" s="2">
        <v>164.2</v>
      </c>
      <c r="O39" s="2">
        <v>139.19999999999999</v>
      </c>
      <c r="P39" s="2">
        <v>178.2</v>
      </c>
      <c r="Q39" s="2">
        <v>182.6</v>
      </c>
      <c r="R39" s="2">
        <v>202</v>
      </c>
      <c r="S39" s="2">
        <v>189.2</v>
      </c>
      <c r="T39" s="2">
        <v>195.8</v>
      </c>
      <c r="U39" s="2">
        <v>171</v>
      </c>
      <c r="V39" s="2">
        <v>166.4</v>
      </c>
      <c r="W39" s="2">
        <v>192.6</v>
      </c>
      <c r="X39" s="2">
        <v>165.2</v>
      </c>
      <c r="Y39" s="2">
        <v>177.4</v>
      </c>
      <c r="Z39" s="2">
        <v>234</v>
      </c>
      <c r="AA39" s="2">
        <v>222.4</v>
      </c>
      <c r="AB39" s="2">
        <v>286.2</v>
      </c>
      <c r="AC39" s="2">
        <v>312.8</v>
      </c>
      <c r="AD39" s="2">
        <v>206</v>
      </c>
      <c r="AE39">
        <v>189.4</v>
      </c>
    </row>
    <row r="40" spans="1:31">
      <c r="A40" t="s">
        <v>39</v>
      </c>
      <c r="B40" s="2">
        <v>36</v>
      </c>
      <c r="C40" s="2">
        <v>44.1</v>
      </c>
      <c r="D40" s="2">
        <v>33.1</v>
      </c>
      <c r="E40" s="2">
        <v>34.4</v>
      </c>
      <c r="F40" s="2">
        <v>42.7</v>
      </c>
      <c r="G40" s="2">
        <v>39.6</v>
      </c>
      <c r="H40" s="2">
        <v>39.1</v>
      </c>
      <c r="I40" s="2">
        <v>46.9</v>
      </c>
      <c r="J40" s="2">
        <v>40.299999999999997</v>
      </c>
      <c r="K40" s="2">
        <v>37.299999999999997</v>
      </c>
      <c r="L40" s="2">
        <v>41.4</v>
      </c>
      <c r="M40" s="2">
        <v>38.9</v>
      </c>
      <c r="N40" s="2">
        <v>41.8</v>
      </c>
      <c r="O40" s="2">
        <v>29.1</v>
      </c>
      <c r="P40" s="2">
        <v>41.4</v>
      </c>
      <c r="Q40" s="2">
        <v>34.4</v>
      </c>
      <c r="R40" s="2">
        <v>48.2</v>
      </c>
      <c r="S40" s="2">
        <v>34.6</v>
      </c>
      <c r="T40" s="2">
        <v>36.6</v>
      </c>
      <c r="U40" s="2">
        <v>47.1</v>
      </c>
      <c r="V40" s="2">
        <v>36.299999999999997</v>
      </c>
      <c r="W40" s="2">
        <v>43.8</v>
      </c>
      <c r="X40" s="2">
        <v>32.9</v>
      </c>
      <c r="Y40" s="2">
        <v>40.9</v>
      </c>
      <c r="Z40" s="2">
        <v>44.2</v>
      </c>
      <c r="AA40" s="2">
        <v>41.1</v>
      </c>
      <c r="AB40" s="2">
        <v>48.6</v>
      </c>
      <c r="AD40" s="2">
        <v>41.2</v>
      </c>
      <c r="AE40">
        <v>43.3</v>
      </c>
    </row>
    <row r="41" spans="1:31">
      <c r="A41" t="s">
        <v>40</v>
      </c>
      <c r="B41" s="2">
        <v>28.4</v>
      </c>
      <c r="C41" s="2">
        <v>31.9</v>
      </c>
      <c r="D41" s="2">
        <v>26.4</v>
      </c>
      <c r="E41" s="2">
        <v>31.1</v>
      </c>
      <c r="F41" s="2">
        <v>31.8</v>
      </c>
      <c r="G41" s="2">
        <v>28.1</v>
      </c>
      <c r="H41" s="2">
        <v>28.3</v>
      </c>
      <c r="I41" s="2">
        <v>43</v>
      </c>
      <c r="J41" s="2">
        <v>37.299999999999997</v>
      </c>
      <c r="K41" s="2">
        <v>32.4</v>
      </c>
      <c r="L41" s="2">
        <v>36.299999999999997</v>
      </c>
      <c r="M41" s="2">
        <v>30.1</v>
      </c>
      <c r="N41" s="2">
        <v>28.8</v>
      </c>
      <c r="O41" s="2">
        <v>25.4</v>
      </c>
      <c r="P41" s="2">
        <v>33.9</v>
      </c>
      <c r="Q41" s="2">
        <v>31.8</v>
      </c>
      <c r="R41" s="2">
        <v>40.1</v>
      </c>
      <c r="S41" s="2">
        <v>31.4</v>
      </c>
      <c r="T41" s="2">
        <v>34.299999999999997</v>
      </c>
      <c r="U41" s="2">
        <v>30.8</v>
      </c>
      <c r="V41" s="2">
        <v>26.6</v>
      </c>
      <c r="W41" s="2">
        <v>33.799999999999997</v>
      </c>
      <c r="X41" s="2">
        <v>27.9</v>
      </c>
      <c r="Y41" s="2">
        <v>31.4</v>
      </c>
      <c r="Z41" s="2">
        <v>40.1</v>
      </c>
      <c r="AA41" s="2">
        <v>35.9</v>
      </c>
      <c r="AB41" s="2">
        <v>46.2</v>
      </c>
      <c r="AC41" s="2">
        <v>55.4</v>
      </c>
      <c r="AD41" s="2">
        <v>32.200000000000003</v>
      </c>
      <c r="AE41">
        <v>30.6</v>
      </c>
    </row>
    <row r="42" spans="1:31">
      <c r="A42" t="s">
        <v>41</v>
      </c>
      <c r="B42" s="2">
        <v>33.25</v>
      </c>
      <c r="C42" s="2">
        <v>39.5</v>
      </c>
      <c r="D42" s="2">
        <v>34</v>
      </c>
      <c r="E42" s="2">
        <v>37</v>
      </c>
      <c r="F42" s="2">
        <v>42.5</v>
      </c>
      <c r="G42" s="2">
        <v>35</v>
      </c>
      <c r="H42" s="2">
        <v>38.5</v>
      </c>
      <c r="I42" s="2">
        <v>44.5</v>
      </c>
      <c r="J42" s="2">
        <v>39</v>
      </c>
      <c r="K42" s="2">
        <v>34.75</v>
      </c>
      <c r="L42" s="2">
        <v>46.25</v>
      </c>
      <c r="M42" s="2">
        <v>37.5</v>
      </c>
      <c r="N42" s="2">
        <v>42</v>
      </c>
      <c r="O42" s="2">
        <v>33.25</v>
      </c>
      <c r="P42" s="2">
        <v>43</v>
      </c>
      <c r="Q42" s="2">
        <v>41</v>
      </c>
      <c r="R42" s="2">
        <v>44</v>
      </c>
      <c r="S42" s="2">
        <v>37.5</v>
      </c>
      <c r="T42" s="2">
        <v>34</v>
      </c>
      <c r="U42" s="2">
        <v>42</v>
      </c>
      <c r="V42" s="2">
        <v>35</v>
      </c>
      <c r="W42" s="2">
        <v>41.5</v>
      </c>
      <c r="X42" s="2">
        <v>33</v>
      </c>
      <c r="Y42" s="2">
        <v>33.5</v>
      </c>
      <c r="Z42" s="2">
        <v>43</v>
      </c>
      <c r="AA42" s="2">
        <v>42</v>
      </c>
      <c r="AB42" s="2">
        <v>48</v>
      </c>
      <c r="AC42" s="2">
        <v>53.5</v>
      </c>
      <c r="AD42" s="2">
        <v>40</v>
      </c>
      <c r="AE42">
        <v>39.25</v>
      </c>
    </row>
    <row r="43" spans="1:31">
      <c r="A43" t="s">
        <v>42</v>
      </c>
      <c r="B43" s="2">
        <v>42.25</v>
      </c>
      <c r="C43" s="2">
        <v>44.75</v>
      </c>
      <c r="D43" s="2">
        <v>41.5</v>
      </c>
      <c r="E43" s="2">
        <v>42.5</v>
      </c>
      <c r="F43" s="2">
        <v>45.5</v>
      </c>
      <c r="G43" s="2">
        <v>43.25</v>
      </c>
      <c r="H43" s="2">
        <v>40.5</v>
      </c>
      <c r="I43" s="2">
        <v>53.5</v>
      </c>
      <c r="J43" s="2">
        <v>48.5</v>
      </c>
      <c r="K43" s="2">
        <v>45</v>
      </c>
      <c r="L43" s="2">
        <v>48</v>
      </c>
      <c r="M43" s="2">
        <v>44.5</v>
      </c>
      <c r="N43" s="2">
        <v>43</v>
      </c>
      <c r="O43" s="2">
        <v>38.25</v>
      </c>
      <c r="P43" s="2">
        <v>44</v>
      </c>
      <c r="Q43" s="2">
        <v>43.5</v>
      </c>
      <c r="R43" s="2">
        <v>48.5</v>
      </c>
      <c r="S43" s="2">
        <v>43</v>
      </c>
      <c r="T43" s="2">
        <v>44.5</v>
      </c>
      <c r="U43" s="2">
        <v>48</v>
      </c>
      <c r="V43" s="2">
        <v>43</v>
      </c>
      <c r="W43" s="2">
        <v>45.5</v>
      </c>
      <c r="X43" s="2">
        <v>44</v>
      </c>
      <c r="Y43" s="2">
        <v>47</v>
      </c>
      <c r="Z43" s="2">
        <v>52</v>
      </c>
      <c r="AA43" s="2">
        <v>51</v>
      </c>
      <c r="AB43" s="2">
        <v>51</v>
      </c>
      <c r="AC43" s="2">
        <v>64</v>
      </c>
      <c r="AD43" s="2">
        <v>47</v>
      </c>
      <c r="AE43">
        <v>46.5</v>
      </c>
    </row>
    <row r="44" spans="1:31">
      <c r="A44" t="s">
        <v>43</v>
      </c>
      <c r="B44" s="2">
        <v>80</v>
      </c>
      <c r="C44" s="2">
        <v>90</v>
      </c>
      <c r="D44" s="2">
        <v>80</v>
      </c>
      <c r="E44" s="2">
        <v>80</v>
      </c>
      <c r="F44" s="2">
        <v>100</v>
      </c>
      <c r="G44" s="2">
        <v>100</v>
      </c>
      <c r="H44" s="2">
        <v>100</v>
      </c>
      <c r="I44" s="2">
        <v>80</v>
      </c>
      <c r="J44" s="2">
        <v>100</v>
      </c>
      <c r="K44" s="2">
        <v>90</v>
      </c>
      <c r="L44" s="2">
        <v>50</v>
      </c>
      <c r="M44" s="2">
        <v>100</v>
      </c>
      <c r="N44" s="2">
        <v>100</v>
      </c>
      <c r="O44" s="2">
        <v>100</v>
      </c>
      <c r="P44" s="2">
        <v>100</v>
      </c>
      <c r="Q44" s="2">
        <v>85</v>
      </c>
      <c r="R44" s="2">
        <v>100</v>
      </c>
      <c r="S44" s="2">
        <v>100</v>
      </c>
      <c r="T44" s="2">
        <v>60</v>
      </c>
      <c r="U44" s="2">
        <v>140</v>
      </c>
      <c r="V44" s="2">
        <v>100</v>
      </c>
      <c r="W44" s="2">
        <v>90</v>
      </c>
      <c r="X44" s="2">
        <v>80</v>
      </c>
      <c r="Y44" s="2">
        <v>90</v>
      </c>
      <c r="Z44" s="2">
        <v>100</v>
      </c>
      <c r="AA44" s="2">
        <v>75</v>
      </c>
      <c r="AB44" s="2">
        <v>100</v>
      </c>
      <c r="AC44" s="2">
        <v>70</v>
      </c>
      <c r="AD44" s="2">
        <v>100</v>
      </c>
      <c r="AE44">
        <v>100</v>
      </c>
    </row>
    <row r="45" spans="1:31">
      <c r="A45" t="s">
        <v>44</v>
      </c>
      <c r="B45" s="2">
        <v>27</v>
      </c>
      <c r="C45" s="2">
        <v>30</v>
      </c>
      <c r="D45" s="2">
        <v>27</v>
      </c>
      <c r="E45" s="2">
        <v>27</v>
      </c>
      <c r="F45" s="2">
        <v>33</v>
      </c>
      <c r="G45" s="2">
        <v>33</v>
      </c>
      <c r="H45" s="2">
        <v>33</v>
      </c>
      <c r="I45" s="2">
        <v>30</v>
      </c>
      <c r="J45" s="2">
        <v>33</v>
      </c>
      <c r="K45" s="2">
        <v>30</v>
      </c>
      <c r="L45" s="2">
        <v>25</v>
      </c>
      <c r="M45" s="2">
        <v>33</v>
      </c>
      <c r="N45" s="2">
        <v>33</v>
      </c>
      <c r="O45" s="2">
        <v>33</v>
      </c>
      <c r="P45" s="2">
        <v>33</v>
      </c>
      <c r="Q45" s="2">
        <v>28</v>
      </c>
      <c r="R45" s="2">
        <v>33</v>
      </c>
      <c r="S45" s="2">
        <v>33</v>
      </c>
      <c r="T45" s="2">
        <v>27</v>
      </c>
      <c r="U45" s="2">
        <v>30</v>
      </c>
      <c r="V45" s="2">
        <v>33</v>
      </c>
      <c r="W45" s="2">
        <v>45</v>
      </c>
      <c r="X45" s="2">
        <v>25</v>
      </c>
      <c r="Y45" s="2">
        <v>30</v>
      </c>
      <c r="Z45" s="2">
        <v>33</v>
      </c>
      <c r="AA45" s="2">
        <v>25</v>
      </c>
      <c r="AB45" s="2">
        <v>33</v>
      </c>
      <c r="AC45" s="2">
        <v>27</v>
      </c>
      <c r="AD45" s="2">
        <v>33</v>
      </c>
      <c r="AE45">
        <v>33</v>
      </c>
    </row>
    <row r="46" spans="1:31">
      <c r="A46" t="s">
        <v>45</v>
      </c>
      <c r="B46" s="2">
        <v>170.8</v>
      </c>
      <c r="C46" s="2">
        <v>164.8</v>
      </c>
      <c r="D46" s="2">
        <v>167.8</v>
      </c>
      <c r="E46" s="2">
        <v>177</v>
      </c>
      <c r="F46" s="2">
        <v>199.8</v>
      </c>
      <c r="G46" s="2">
        <v>158.19999999999999</v>
      </c>
      <c r="H46" s="2">
        <v>163.80000000000001</v>
      </c>
      <c r="I46" s="8">
        <v>246.9</v>
      </c>
      <c r="J46" s="2">
        <v>228.4</v>
      </c>
      <c r="K46" s="2">
        <v>173.8</v>
      </c>
      <c r="L46" s="2">
        <v>215.4</v>
      </c>
      <c r="M46" s="2">
        <v>170</v>
      </c>
      <c r="N46" s="2">
        <v>165.8</v>
      </c>
      <c r="O46" s="2">
        <v>142</v>
      </c>
      <c r="P46" s="2">
        <v>176.6</v>
      </c>
      <c r="Q46" s="2">
        <v>181.2</v>
      </c>
      <c r="R46" s="2">
        <v>202.8</v>
      </c>
      <c r="S46" s="2">
        <v>188</v>
      </c>
      <c r="T46" s="2">
        <v>197.4</v>
      </c>
      <c r="U46" s="2">
        <v>172.6</v>
      </c>
      <c r="V46" s="2">
        <v>165.2</v>
      </c>
      <c r="W46" s="2">
        <v>191</v>
      </c>
      <c r="X46" s="2">
        <v>163.4</v>
      </c>
      <c r="Y46" s="2">
        <v>178.8</v>
      </c>
      <c r="Z46" s="2">
        <v>232</v>
      </c>
      <c r="AA46" s="2">
        <v>220.4</v>
      </c>
      <c r="AB46" s="2">
        <v>284.2</v>
      </c>
      <c r="AC46" s="8">
        <v>313.2</v>
      </c>
      <c r="AD46" s="2">
        <v>206.2</v>
      </c>
      <c r="AE46">
        <v>190.4</v>
      </c>
    </row>
    <row r="47" spans="1:31">
      <c r="A47" t="s">
        <v>46</v>
      </c>
      <c r="B47" s="2">
        <v>34.299999999999997</v>
      </c>
      <c r="C47" s="2">
        <v>43.3</v>
      </c>
      <c r="D47" s="2">
        <v>33</v>
      </c>
      <c r="E47" s="2">
        <v>33.299999999999997</v>
      </c>
      <c r="F47" s="2">
        <v>42.1</v>
      </c>
      <c r="G47" s="2">
        <v>39.5</v>
      </c>
      <c r="H47" s="2">
        <v>38.6</v>
      </c>
      <c r="I47" s="2"/>
      <c r="J47" s="2">
        <v>40.1</v>
      </c>
      <c r="K47" s="2">
        <v>38</v>
      </c>
      <c r="L47" s="2">
        <v>41.3</v>
      </c>
      <c r="M47" s="2">
        <v>3934</v>
      </c>
      <c r="N47" s="2">
        <v>40.4</v>
      </c>
      <c r="O47" s="2">
        <v>28.8</v>
      </c>
      <c r="P47" s="2">
        <v>41.4</v>
      </c>
      <c r="Q47" s="2">
        <v>34.299999999999997</v>
      </c>
      <c r="R47" s="2">
        <v>48.6</v>
      </c>
      <c r="S47" s="2">
        <v>33.299999999999997</v>
      </c>
      <c r="T47" s="2">
        <v>36.9</v>
      </c>
      <c r="U47" s="2">
        <v>46.5</v>
      </c>
      <c r="V47" s="2">
        <v>35.6</v>
      </c>
      <c r="W47" s="2">
        <v>44.3</v>
      </c>
      <c r="X47" s="2">
        <v>34.1</v>
      </c>
      <c r="Y47" s="2">
        <v>40.700000000000003</v>
      </c>
      <c r="Z47" s="2">
        <v>44.3</v>
      </c>
      <c r="AA47" s="2">
        <v>41.1</v>
      </c>
      <c r="AB47" s="2">
        <v>48</v>
      </c>
      <c r="AD47" s="2">
        <v>41.8</v>
      </c>
      <c r="AE47">
        <v>41</v>
      </c>
    </row>
    <row r="48" spans="1:31">
      <c r="A48" t="s">
        <v>47</v>
      </c>
      <c r="B48" s="2">
        <v>28.7</v>
      </c>
      <c r="C48" s="2">
        <v>31.7</v>
      </c>
      <c r="D48" s="2">
        <v>25.9</v>
      </c>
      <c r="E48" s="2">
        <v>30.9</v>
      </c>
      <c r="F48" s="2">
        <v>31.9</v>
      </c>
      <c r="G48" s="2">
        <v>28</v>
      </c>
      <c r="H48" s="2">
        <v>27.7</v>
      </c>
      <c r="I48" s="2"/>
      <c r="J48" s="2">
        <v>37.4</v>
      </c>
      <c r="K48" s="2">
        <v>31.9</v>
      </c>
      <c r="L48" s="2">
        <v>36.5</v>
      </c>
      <c r="M48" s="2">
        <v>30.1</v>
      </c>
      <c r="N48" s="2">
        <v>29.1</v>
      </c>
      <c r="O48" s="2">
        <v>26</v>
      </c>
      <c r="P48" s="2">
        <v>33.6</v>
      </c>
      <c r="Q48" s="2">
        <v>31.6</v>
      </c>
      <c r="R48" s="2">
        <v>40.299999999999997</v>
      </c>
      <c r="S48" s="2">
        <v>31.3</v>
      </c>
      <c r="T48" s="2">
        <v>34.700000000000003</v>
      </c>
      <c r="U48" s="2">
        <v>31.3</v>
      </c>
      <c r="V48" s="2">
        <v>26.4</v>
      </c>
      <c r="W48" s="2">
        <v>33.5</v>
      </c>
      <c r="X48" s="2">
        <v>27.7</v>
      </c>
      <c r="Y48" s="2">
        <v>31.7</v>
      </c>
      <c r="Z48" s="2">
        <v>39.799999999999997</v>
      </c>
      <c r="AA48" s="2">
        <v>35.6</v>
      </c>
      <c r="AB48" s="2">
        <v>45.9</v>
      </c>
      <c r="AD48" s="2">
        <v>32.200000000000003</v>
      </c>
      <c r="AE48">
        <v>30.7</v>
      </c>
    </row>
    <row r="49" spans="1:31">
      <c r="A49" t="s">
        <v>48</v>
      </c>
      <c r="B49" s="2">
        <v>33.5</v>
      </c>
      <c r="C49" s="2">
        <v>39</v>
      </c>
      <c r="D49" s="2">
        <v>32.75</v>
      </c>
      <c r="E49" s="2">
        <v>39.5</v>
      </c>
      <c r="F49" s="2">
        <v>41.25</v>
      </c>
      <c r="G49" s="2">
        <v>34</v>
      </c>
      <c r="H49" s="2">
        <v>35.75</v>
      </c>
      <c r="I49" s="2"/>
      <c r="J49" s="2">
        <v>38.75</v>
      </c>
      <c r="K49" s="2">
        <v>34.25</v>
      </c>
      <c r="L49" s="2">
        <v>46.25</v>
      </c>
      <c r="M49" s="2">
        <v>37.5</v>
      </c>
      <c r="N49" s="2">
        <v>42</v>
      </c>
      <c r="O49" s="2">
        <v>34</v>
      </c>
      <c r="P49" s="2">
        <v>41.5</v>
      </c>
      <c r="Q49" s="2">
        <v>39.75</v>
      </c>
      <c r="R49" s="2">
        <v>44.5</v>
      </c>
      <c r="S49" s="2">
        <v>37</v>
      </c>
      <c r="T49" s="2">
        <v>36</v>
      </c>
      <c r="U49" s="2">
        <v>41</v>
      </c>
      <c r="V49" s="2">
        <v>35</v>
      </c>
      <c r="W49" s="2">
        <v>43</v>
      </c>
      <c r="X49" s="2">
        <v>31.5</v>
      </c>
      <c r="Y49" s="2">
        <v>35.5</v>
      </c>
      <c r="Z49" s="2">
        <v>42</v>
      </c>
      <c r="AA49" s="2">
        <v>43</v>
      </c>
      <c r="AB49" s="2">
        <v>47.25</v>
      </c>
      <c r="AD49" s="2">
        <v>42</v>
      </c>
      <c r="AE49">
        <v>39.5</v>
      </c>
    </row>
    <row r="50" spans="1:31">
      <c r="A50" t="s">
        <v>49</v>
      </c>
      <c r="B50" s="2">
        <v>42</v>
      </c>
      <c r="C50" s="2">
        <v>45</v>
      </c>
      <c r="D50" s="2">
        <v>38.75</v>
      </c>
      <c r="E50" s="2">
        <v>42</v>
      </c>
      <c r="F50" s="2">
        <v>47.5</v>
      </c>
      <c r="G50" s="2">
        <v>43.25</v>
      </c>
      <c r="H50" s="2">
        <v>40.25</v>
      </c>
      <c r="I50" s="2"/>
      <c r="J50" s="2">
        <v>47.75</v>
      </c>
      <c r="K50" s="2">
        <v>44</v>
      </c>
      <c r="L50" s="2">
        <v>47.5</v>
      </c>
      <c r="M50" s="2">
        <v>44.75</v>
      </c>
      <c r="N50" s="2">
        <v>43.5</v>
      </c>
      <c r="O50" s="2">
        <v>38.5</v>
      </c>
      <c r="P50" s="2">
        <v>45.25</v>
      </c>
      <c r="Q50" s="2">
        <v>42.5</v>
      </c>
      <c r="R50" s="2">
        <v>48.5</v>
      </c>
      <c r="S50" s="2">
        <v>43</v>
      </c>
      <c r="T50" s="2">
        <v>46</v>
      </c>
      <c r="U50" s="2">
        <v>47</v>
      </c>
      <c r="V50" s="2">
        <v>43</v>
      </c>
      <c r="W50" s="2">
        <v>46.25</v>
      </c>
      <c r="X50" s="2">
        <v>42.75</v>
      </c>
      <c r="Y50" s="2">
        <v>47.25</v>
      </c>
      <c r="Z50" s="2">
        <v>51</v>
      </c>
      <c r="AA50" s="2">
        <v>49.75</v>
      </c>
      <c r="AB50" s="2">
        <v>53</v>
      </c>
      <c r="AD50" s="2">
        <v>48</v>
      </c>
      <c r="AE50">
        <v>47</v>
      </c>
    </row>
    <row r="51" spans="1:31">
      <c r="A51" t="s">
        <v>50</v>
      </c>
      <c r="B51" s="2">
        <v>80</v>
      </c>
      <c r="C51" s="2">
        <v>90</v>
      </c>
      <c r="D51" s="2">
        <v>80</v>
      </c>
      <c r="E51" s="2">
        <v>80</v>
      </c>
      <c r="F51" s="2">
        <v>90</v>
      </c>
      <c r="G51" s="2">
        <v>100</v>
      </c>
      <c r="H51" s="2">
        <v>100</v>
      </c>
      <c r="I51" s="2"/>
      <c r="J51" s="2">
        <v>90</v>
      </c>
      <c r="K51" s="2">
        <v>90</v>
      </c>
      <c r="L51" s="2">
        <v>50</v>
      </c>
      <c r="M51" s="2">
        <v>95</v>
      </c>
      <c r="N51" s="2">
        <v>100</v>
      </c>
      <c r="O51" s="2">
        <v>90</v>
      </c>
      <c r="P51" s="2">
        <v>100</v>
      </c>
      <c r="Q51" s="2">
        <v>85</v>
      </c>
      <c r="R51" s="2">
        <v>90</v>
      </c>
      <c r="S51" s="2">
        <v>100</v>
      </c>
      <c r="T51" s="2">
        <v>50</v>
      </c>
      <c r="U51" s="2">
        <v>115</v>
      </c>
      <c r="V51" s="2">
        <v>75</v>
      </c>
      <c r="W51" s="2">
        <v>75</v>
      </c>
      <c r="X51" s="2">
        <v>80</v>
      </c>
      <c r="Y51" s="2">
        <v>80</v>
      </c>
      <c r="Z51" s="2">
        <v>100</v>
      </c>
      <c r="AA51" s="2">
        <v>55</v>
      </c>
      <c r="AB51" s="2">
        <v>90</v>
      </c>
      <c r="AC51">
        <v>70</v>
      </c>
      <c r="AD51" s="2">
        <v>90</v>
      </c>
      <c r="AE51">
        <v>95</v>
      </c>
    </row>
    <row r="52" spans="1:31">
      <c r="A52" t="s">
        <v>51</v>
      </c>
      <c r="B52" s="2">
        <v>27</v>
      </c>
      <c r="C52" s="2">
        <v>30</v>
      </c>
      <c r="D52" s="2">
        <v>27</v>
      </c>
      <c r="E52" s="2">
        <v>27</v>
      </c>
      <c r="F52" s="2">
        <v>30</v>
      </c>
      <c r="G52" s="2">
        <v>33</v>
      </c>
      <c r="H52" s="2">
        <v>33</v>
      </c>
      <c r="I52" s="2"/>
      <c r="J52" s="2">
        <v>30</v>
      </c>
      <c r="K52" s="2">
        <v>30</v>
      </c>
      <c r="L52" s="2">
        <v>25</v>
      </c>
      <c r="M52" s="2">
        <v>30</v>
      </c>
      <c r="N52" s="2">
        <v>33</v>
      </c>
      <c r="O52" s="2">
        <v>30</v>
      </c>
      <c r="P52" s="2">
        <v>33</v>
      </c>
      <c r="Q52" s="2">
        <v>28</v>
      </c>
      <c r="R52" s="2">
        <v>30</v>
      </c>
      <c r="S52" s="2">
        <v>33</v>
      </c>
      <c r="T52" s="2">
        <v>17</v>
      </c>
      <c r="U52" s="2">
        <v>115</v>
      </c>
      <c r="V52" s="2">
        <v>30</v>
      </c>
      <c r="W52" s="2">
        <v>45</v>
      </c>
      <c r="X52" s="2">
        <v>25</v>
      </c>
      <c r="Y52" s="2">
        <v>27</v>
      </c>
      <c r="Z52" s="2">
        <v>33</v>
      </c>
      <c r="AA52" s="2">
        <v>25</v>
      </c>
      <c r="AB52" s="2">
        <v>30</v>
      </c>
      <c r="AC52">
        <v>27</v>
      </c>
      <c r="AD52" s="2">
        <v>30</v>
      </c>
      <c r="AE52">
        <v>28</v>
      </c>
    </row>
    <row r="53" spans="1:31">
      <c r="A53" t="s">
        <v>52</v>
      </c>
      <c r="B53" s="2">
        <v>169.6</v>
      </c>
      <c r="C53" s="2">
        <v>165</v>
      </c>
      <c r="D53" s="2">
        <v>168.2</v>
      </c>
      <c r="E53" s="2">
        <v>175.4</v>
      </c>
      <c r="F53" s="2">
        <v>197</v>
      </c>
      <c r="G53" s="2">
        <v>158.69999999999999</v>
      </c>
      <c r="H53" s="2">
        <v>164.2</v>
      </c>
      <c r="I53" s="2">
        <v>246.6</v>
      </c>
      <c r="J53" s="2">
        <v>229.2</v>
      </c>
      <c r="K53" s="2">
        <v>177.8</v>
      </c>
      <c r="L53" s="2">
        <v>215.4</v>
      </c>
      <c r="M53" s="2">
        <v>169.2</v>
      </c>
      <c r="N53" s="2">
        <v>163.6</v>
      </c>
      <c r="O53" s="2">
        <v>138.6</v>
      </c>
      <c r="P53" s="2">
        <v>177</v>
      </c>
      <c r="Q53" s="2">
        <v>180.4</v>
      </c>
      <c r="R53" s="2">
        <v>201.4</v>
      </c>
      <c r="S53" s="2">
        <v>190.8</v>
      </c>
      <c r="T53" s="8">
        <v>196.3</v>
      </c>
      <c r="U53" s="2">
        <v>171.6</v>
      </c>
      <c r="V53" s="2">
        <v>163.4</v>
      </c>
      <c r="W53" s="2">
        <v>192.2</v>
      </c>
      <c r="X53" s="2">
        <v>166.2</v>
      </c>
      <c r="Y53" s="8">
        <v>178.8</v>
      </c>
      <c r="Z53" s="2">
        <v>231.8</v>
      </c>
      <c r="AA53" s="2">
        <v>218</v>
      </c>
      <c r="AB53" s="2">
        <v>282</v>
      </c>
      <c r="AC53">
        <v>313.60000000000002</v>
      </c>
      <c r="AD53" s="2">
        <v>203</v>
      </c>
      <c r="AE53">
        <v>189.6</v>
      </c>
    </row>
    <row r="54" spans="1:31">
      <c r="A54" t="s">
        <v>53</v>
      </c>
      <c r="B54" s="2">
        <v>34.6</v>
      </c>
      <c r="C54" s="2">
        <v>42.9</v>
      </c>
      <c r="D54" s="2">
        <v>33</v>
      </c>
      <c r="E54" s="2">
        <v>32.5</v>
      </c>
      <c r="F54" s="2">
        <v>42.7</v>
      </c>
      <c r="G54" s="2">
        <v>39.4</v>
      </c>
      <c r="H54" s="2">
        <v>38.700000000000003</v>
      </c>
      <c r="I54" s="2">
        <v>46.9</v>
      </c>
      <c r="J54" s="2">
        <v>40.6</v>
      </c>
      <c r="K54" s="2">
        <v>37.5</v>
      </c>
      <c r="L54" s="2">
        <v>41.7</v>
      </c>
      <c r="M54" s="2">
        <v>39.700000000000003</v>
      </c>
      <c r="N54" s="2">
        <v>40.4</v>
      </c>
      <c r="O54" s="2">
        <v>28.7</v>
      </c>
      <c r="P54" s="2">
        <v>41.4</v>
      </c>
      <c r="Q54" s="2">
        <v>34.5</v>
      </c>
      <c r="R54" s="2">
        <v>48.5</v>
      </c>
      <c r="S54" s="2">
        <v>33.299999999999997</v>
      </c>
      <c r="T54" s="2"/>
      <c r="U54" s="2">
        <v>47.6</v>
      </c>
      <c r="V54" s="2">
        <v>36</v>
      </c>
      <c r="W54" s="2">
        <v>44.5</v>
      </c>
      <c r="X54" s="2">
        <v>33.700000000000003</v>
      </c>
      <c r="Z54" s="2">
        <v>44.4</v>
      </c>
      <c r="AA54" s="2">
        <v>40.700000000000003</v>
      </c>
      <c r="AB54" s="2">
        <v>48.8</v>
      </c>
      <c r="AD54" s="2">
        <v>40.700000000000003</v>
      </c>
      <c r="AE54">
        <v>41.9</v>
      </c>
    </row>
    <row r="55" spans="1:31">
      <c r="A55" t="s">
        <v>54</v>
      </c>
      <c r="B55" s="2">
        <v>28.4</v>
      </c>
      <c r="C55" s="2">
        <v>31.7</v>
      </c>
      <c r="D55" s="2">
        <v>25.9</v>
      </c>
      <c r="E55" s="2">
        <v>30.6</v>
      </c>
      <c r="F55" s="2">
        <v>31.3</v>
      </c>
      <c r="G55" s="2">
        <v>27.9</v>
      </c>
      <c r="H55" s="2">
        <v>27.7</v>
      </c>
      <c r="I55" s="2">
        <v>43</v>
      </c>
      <c r="J55" s="2">
        <v>37.5</v>
      </c>
      <c r="K55" s="2">
        <v>32.5</v>
      </c>
      <c r="L55" s="2">
        <v>36.5</v>
      </c>
      <c r="M55" s="2">
        <v>30</v>
      </c>
      <c r="N55" s="2">
        <v>28.5</v>
      </c>
      <c r="O55" s="2">
        <v>25.3</v>
      </c>
      <c r="P55" s="2">
        <v>33.700000000000003</v>
      </c>
      <c r="Q55" s="2">
        <v>31.5</v>
      </c>
      <c r="R55" s="2">
        <v>40</v>
      </c>
      <c r="S55" s="2">
        <v>31.7</v>
      </c>
      <c r="T55" s="2"/>
      <c r="U55" s="2">
        <v>30.9</v>
      </c>
      <c r="V55" s="2">
        <v>26.1</v>
      </c>
      <c r="W55" s="2">
        <v>33.700000000000003</v>
      </c>
      <c r="X55" s="2">
        <v>28.1</v>
      </c>
      <c r="Z55" s="2">
        <v>39.799999999999997</v>
      </c>
      <c r="AA55" s="2">
        <v>35.200000000000003</v>
      </c>
      <c r="AB55" s="2">
        <v>45.5</v>
      </c>
      <c r="AC55">
        <v>55.3</v>
      </c>
      <c r="AD55" s="2">
        <v>31.8</v>
      </c>
      <c r="AE55">
        <v>30.6</v>
      </c>
    </row>
    <row r="56" spans="1:31">
      <c r="A56" t="s">
        <v>55</v>
      </c>
      <c r="B56" s="2">
        <v>33</v>
      </c>
      <c r="C56" s="2">
        <v>38.25</v>
      </c>
      <c r="D56" s="2">
        <v>33.5</v>
      </c>
      <c r="E56" s="2">
        <v>39.5</v>
      </c>
      <c r="F56" s="2">
        <v>42</v>
      </c>
      <c r="G56" s="2">
        <v>34</v>
      </c>
      <c r="H56" s="2">
        <v>37</v>
      </c>
      <c r="I56" s="2">
        <v>47</v>
      </c>
      <c r="J56" s="2">
        <v>38.75</v>
      </c>
      <c r="K56" s="2">
        <v>34.75</v>
      </c>
      <c r="L56" s="2">
        <v>47</v>
      </c>
      <c r="M56" s="2">
        <v>36.5</v>
      </c>
      <c r="N56" s="2">
        <v>39.5</v>
      </c>
      <c r="O56" s="2">
        <v>34</v>
      </c>
      <c r="P56" s="2">
        <v>41.25</v>
      </c>
      <c r="Q56" s="2">
        <v>40.5</v>
      </c>
      <c r="R56" s="2">
        <v>42.5</v>
      </c>
      <c r="S56" s="2">
        <v>36.5</v>
      </c>
      <c r="T56" s="2"/>
      <c r="U56" s="2">
        <v>40</v>
      </c>
      <c r="V56" s="2">
        <v>35</v>
      </c>
      <c r="W56" s="2">
        <v>43</v>
      </c>
      <c r="X56" s="2">
        <v>32.25</v>
      </c>
      <c r="Z56" s="2">
        <v>42</v>
      </c>
      <c r="AA56" s="2">
        <v>41.25</v>
      </c>
      <c r="AB56" s="2">
        <v>48</v>
      </c>
      <c r="AC56">
        <v>53.5</v>
      </c>
      <c r="AD56" s="2">
        <v>40.5</v>
      </c>
      <c r="AE56">
        <v>38.5</v>
      </c>
    </row>
    <row r="57" spans="1:31">
      <c r="A57" t="s">
        <v>56</v>
      </c>
      <c r="B57" s="2">
        <v>41.25</v>
      </c>
      <c r="C57" s="2">
        <v>45</v>
      </c>
      <c r="D57" s="2">
        <v>39</v>
      </c>
      <c r="E57" s="2">
        <v>42</v>
      </c>
      <c r="F57" s="2">
        <v>45</v>
      </c>
      <c r="G57" s="2">
        <v>43.25</v>
      </c>
      <c r="H57" s="2">
        <v>39.5</v>
      </c>
      <c r="I57" s="2">
        <v>52.5</v>
      </c>
      <c r="J57" s="2">
        <v>49</v>
      </c>
      <c r="K57" s="2">
        <v>45</v>
      </c>
      <c r="L57" s="2">
        <v>47.5</v>
      </c>
      <c r="M57" s="2">
        <v>45</v>
      </c>
      <c r="N57" s="2">
        <v>44</v>
      </c>
      <c r="O57" s="2">
        <v>38</v>
      </c>
      <c r="P57" s="2">
        <v>45</v>
      </c>
      <c r="Q57" s="2">
        <v>43.5</v>
      </c>
      <c r="R57" s="2">
        <v>48</v>
      </c>
      <c r="S57" s="2">
        <v>44</v>
      </c>
      <c r="T57" s="2"/>
      <c r="U57" s="2">
        <v>46.5</v>
      </c>
      <c r="V57" s="2">
        <v>42.5</v>
      </c>
      <c r="W57" s="2">
        <v>45</v>
      </c>
      <c r="X57" s="2">
        <v>43.5</v>
      </c>
      <c r="Z57" s="2">
        <v>51.5</v>
      </c>
      <c r="AA57" s="2">
        <v>49.75</v>
      </c>
      <c r="AB57" s="2">
        <v>52.5</v>
      </c>
      <c r="AC57">
        <v>63.75</v>
      </c>
      <c r="AD57" s="2">
        <v>47.25</v>
      </c>
      <c r="AE57">
        <v>46.5</v>
      </c>
    </row>
    <row r="58" spans="1:31">
      <c r="A58" t="s">
        <v>57</v>
      </c>
      <c r="B58" s="2">
        <v>80</v>
      </c>
      <c r="C58" s="2">
        <v>90</v>
      </c>
      <c r="D58" s="2">
        <v>80</v>
      </c>
      <c r="E58" s="2">
        <v>80</v>
      </c>
      <c r="F58" s="2">
        <v>90</v>
      </c>
      <c r="G58" s="2">
        <v>90</v>
      </c>
      <c r="H58" s="2">
        <v>95</v>
      </c>
      <c r="I58" s="2">
        <v>85</v>
      </c>
      <c r="J58" s="2">
        <v>80</v>
      </c>
      <c r="K58" s="2">
        <v>90</v>
      </c>
      <c r="L58" s="2">
        <v>50</v>
      </c>
      <c r="M58" s="2">
        <v>80</v>
      </c>
      <c r="N58" s="2">
        <v>65</v>
      </c>
      <c r="O58" s="2">
        <v>90</v>
      </c>
      <c r="P58" s="2">
        <v>100</v>
      </c>
      <c r="Q58" s="2">
        <v>85</v>
      </c>
      <c r="R58" s="2">
        <v>90</v>
      </c>
      <c r="S58" s="2">
        <v>90</v>
      </c>
      <c r="T58" s="2"/>
      <c r="U58" s="2">
        <v>115</v>
      </c>
      <c r="V58" s="2">
        <v>75</v>
      </c>
      <c r="W58" s="2">
        <v>75</v>
      </c>
      <c r="X58" s="2">
        <v>75</v>
      </c>
      <c r="Z58" s="2">
        <v>65</v>
      </c>
      <c r="AA58" s="2">
        <v>55</v>
      </c>
      <c r="AB58" s="2">
        <v>90</v>
      </c>
      <c r="AC58">
        <v>70</v>
      </c>
      <c r="AD58" s="2">
        <v>90</v>
      </c>
      <c r="AE58">
        <v>95</v>
      </c>
    </row>
    <row r="59" spans="1:31">
      <c r="A59" t="s">
        <v>58</v>
      </c>
      <c r="B59" s="2">
        <v>27</v>
      </c>
      <c r="C59" s="2">
        <v>30</v>
      </c>
      <c r="D59" s="2">
        <v>27</v>
      </c>
      <c r="E59" s="2">
        <v>27</v>
      </c>
      <c r="F59" s="2">
        <v>30</v>
      </c>
      <c r="G59" s="2">
        <v>30</v>
      </c>
      <c r="H59" s="2">
        <v>30</v>
      </c>
      <c r="I59" s="2">
        <v>27</v>
      </c>
      <c r="J59" s="2">
        <v>27</v>
      </c>
      <c r="K59" s="2">
        <v>30</v>
      </c>
      <c r="L59" s="2">
        <v>25</v>
      </c>
      <c r="M59" s="2">
        <v>30</v>
      </c>
      <c r="N59" s="2">
        <v>30</v>
      </c>
      <c r="O59" s="2">
        <v>30</v>
      </c>
      <c r="P59" s="2">
        <v>33</v>
      </c>
      <c r="Q59" s="2">
        <v>28</v>
      </c>
      <c r="R59" s="2">
        <v>30</v>
      </c>
      <c r="S59" s="2">
        <v>30</v>
      </c>
      <c r="T59" s="2"/>
      <c r="U59" s="2">
        <v>115</v>
      </c>
      <c r="V59" s="2">
        <v>27</v>
      </c>
      <c r="W59" s="2">
        <v>45</v>
      </c>
      <c r="X59" s="2">
        <v>21</v>
      </c>
      <c r="Z59" s="2">
        <v>25</v>
      </c>
      <c r="AA59" s="2">
        <v>25</v>
      </c>
      <c r="AB59" s="2">
        <v>30</v>
      </c>
      <c r="AC59">
        <v>27</v>
      </c>
      <c r="AD59" s="2">
        <v>30</v>
      </c>
      <c r="AE59">
        <v>28</v>
      </c>
    </row>
    <row r="60" spans="1:31">
      <c r="A60" t="s">
        <v>59</v>
      </c>
      <c r="B60" s="2">
        <v>172.8</v>
      </c>
      <c r="C60" s="2">
        <v>166</v>
      </c>
      <c r="D60" s="2">
        <v>168.2</v>
      </c>
      <c r="E60" s="2">
        <v>177.4</v>
      </c>
      <c r="F60" s="8">
        <v>197.6</v>
      </c>
      <c r="G60" s="2">
        <v>158.6</v>
      </c>
      <c r="H60" s="2">
        <v>162.4</v>
      </c>
      <c r="I60" s="2">
        <v>247.2</v>
      </c>
      <c r="J60" s="2">
        <v>227.6</v>
      </c>
      <c r="K60" s="2">
        <v>180.2</v>
      </c>
      <c r="L60" s="2">
        <v>217.4</v>
      </c>
      <c r="M60" s="2">
        <v>169.2</v>
      </c>
      <c r="N60" s="2">
        <v>161.80000000000001</v>
      </c>
      <c r="O60" s="2">
        <v>139.80000000000001</v>
      </c>
      <c r="P60" s="8">
        <v>178.6</v>
      </c>
      <c r="Q60" s="2">
        <v>181.8</v>
      </c>
      <c r="R60" s="2">
        <v>201</v>
      </c>
      <c r="S60" s="2">
        <v>191</v>
      </c>
      <c r="T60" s="2">
        <v>195.2</v>
      </c>
      <c r="U60" s="2">
        <v>171.6</v>
      </c>
      <c r="V60" s="2">
        <v>165.2</v>
      </c>
      <c r="W60" s="2">
        <v>192.8</v>
      </c>
      <c r="X60" s="2">
        <v>162.6</v>
      </c>
      <c r="Y60" s="8">
        <v>178.8</v>
      </c>
      <c r="Z60" s="2">
        <v>229.4</v>
      </c>
      <c r="AA60" s="2">
        <v>219.4</v>
      </c>
      <c r="AB60" s="2">
        <v>276.2</v>
      </c>
      <c r="AC60">
        <v>311.8</v>
      </c>
      <c r="AD60" s="2">
        <v>203.8</v>
      </c>
      <c r="AE60">
        <v>190</v>
      </c>
    </row>
    <row r="61" spans="1:31">
      <c r="A61" t="s">
        <v>60</v>
      </c>
      <c r="B61" s="2">
        <v>34.700000000000003</v>
      </c>
      <c r="C61" s="2">
        <v>43.3</v>
      </c>
      <c r="D61" s="2">
        <v>32.700000000000003</v>
      </c>
      <c r="E61" s="2">
        <v>32.5</v>
      </c>
      <c r="F61" s="2"/>
      <c r="G61" s="2">
        <v>39</v>
      </c>
      <c r="H61" s="2">
        <v>38.1</v>
      </c>
      <c r="I61" s="2">
        <v>46.6</v>
      </c>
      <c r="J61" s="2">
        <v>40.5</v>
      </c>
      <c r="K61" s="2">
        <v>38.200000000000003</v>
      </c>
      <c r="L61" s="2">
        <v>41.5</v>
      </c>
      <c r="M61" s="2">
        <v>38.799999999999997</v>
      </c>
      <c r="N61" s="2">
        <v>41</v>
      </c>
      <c r="O61" s="2">
        <v>29.6</v>
      </c>
      <c r="P61" s="2"/>
      <c r="Q61" s="2">
        <v>33.9</v>
      </c>
      <c r="R61" s="2">
        <v>48.2</v>
      </c>
      <c r="S61" s="2">
        <v>34.1</v>
      </c>
      <c r="T61" s="2">
        <v>36.700000000000003</v>
      </c>
      <c r="U61" s="2">
        <v>47.3</v>
      </c>
      <c r="V61" s="2">
        <v>36.299999999999997</v>
      </c>
      <c r="W61" s="2">
        <v>43</v>
      </c>
      <c r="X61" s="2">
        <v>33.299999999999997</v>
      </c>
      <c r="Z61" s="2">
        <v>44.1</v>
      </c>
      <c r="AA61" s="2">
        <v>41</v>
      </c>
      <c r="AB61" s="2">
        <v>47.9</v>
      </c>
      <c r="AD61" s="2">
        <v>40.200000000000003</v>
      </c>
      <c r="AE61">
        <v>42.7</v>
      </c>
    </row>
    <row r="62" spans="1:31">
      <c r="A62" t="s">
        <v>61</v>
      </c>
      <c r="B62" s="2">
        <v>28.9</v>
      </c>
      <c r="C62" s="2">
        <v>31.9</v>
      </c>
      <c r="D62" s="2">
        <v>25.9</v>
      </c>
      <c r="E62" s="2">
        <v>30.9</v>
      </c>
      <c r="F62" s="2"/>
      <c r="G62" s="2">
        <v>28.1</v>
      </c>
      <c r="H62" s="2">
        <v>27.5</v>
      </c>
      <c r="I62" s="2">
        <v>43</v>
      </c>
      <c r="J62" s="2">
        <v>37.299999999999997</v>
      </c>
      <c r="K62" s="2">
        <v>32.9</v>
      </c>
      <c r="L62" s="2">
        <v>36.799999999999997</v>
      </c>
      <c r="M62" s="2">
        <v>30</v>
      </c>
      <c r="N62" s="2">
        <v>28.4</v>
      </c>
      <c r="O62" s="2">
        <v>25.6</v>
      </c>
      <c r="P62" s="2"/>
      <c r="Q62" s="2">
        <v>31.6</v>
      </c>
      <c r="R62" s="2">
        <v>39.9</v>
      </c>
      <c r="S62" s="2">
        <v>31.8</v>
      </c>
      <c r="T62" s="2">
        <v>34.299999999999997</v>
      </c>
      <c r="U62" s="2">
        <v>30.9</v>
      </c>
      <c r="V62" s="2">
        <v>26.4</v>
      </c>
      <c r="W62" s="2">
        <v>33.799999999999997</v>
      </c>
      <c r="X62" s="2">
        <v>27.5</v>
      </c>
      <c r="Z62" s="2">
        <v>39.4</v>
      </c>
      <c r="AA62" s="2">
        <v>35.5</v>
      </c>
      <c r="AB62" s="2">
        <v>44.6</v>
      </c>
      <c r="AC62">
        <v>55.3</v>
      </c>
      <c r="AD62" s="2">
        <v>31.9</v>
      </c>
      <c r="AE62">
        <v>30.7</v>
      </c>
    </row>
    <row r="63" spans="1:31">
      <c r="A63" t="s">
        <v>62</v>
      </c>
      <c r="B63" s="2">
        <v>34</v>
      </c>
      <c r="C63" s="2">
        <v>38</v>
      </c>
      <c r="D63" s="2">
        <v>34</v>
      </c>
      <c r="E63" s="2">
        <v>40</v>
      </c>
      <c r="F63" s="2"/>
      <c r="G63" s="2">
        <v>34</v>
      </c>
      <c r="H63" s="2">
        <v>37.5</v>
      </c>
      <c r="I63" s="2">
        <v>50</v>
      </c>
      <c r="J63" s="2">
        <v>39.25</v>
      </c>
      <c r="K63" s="2">
        <v>36.5</v>
      </c>
      <c r="L63" s="2">
        <v>47</v>
      </c>
      <c r="M63" s="2">
        <v>36.5</v>
      </c>
      <c r="N63" s="2">
        <v>39.5</v>
      </c>
      <c r="O63" s="2">
        <v>34</v>
      </c>
      <c r="P63" s="2"/>
      <c r="Q63" s="2">
        <v>39.5</v>
      </c>
      <c r="R63" s="2">
        <v>43</v>
      </c>
      <c r="S63" s="2">
        <v>36.5</v>
      </c>
      <c r="T63" s="2">
        <v>35.5</v>
      </c>
      <c r="U63" s="2">
        <v>41</v>
      </c>
      <c r="V63" s="2">
        <v>35</v>
      </c>
      <c r="W63" s="2">
        <v>42</v>
      </c>
      <c r="X63" s="2">
        <v>32</v>
      </c>
      <c r="Z63" s="2">
        <v>42</v>
      </c>
      <c r="AA63" s="2">
        <v>41</v>
      </c>
      <c r="AB63" s="2">
        <v>47.5</v>
      </c>
      <c r="AC63">
        <v>53.5</v>
      </c>
      <c r="AD63" s="2">
        <v>39</v>
      </c>
      <c r="AE63">
        <v>38.5</v>
      </c>
    </row>
    <row r="64" spans="1:31">
      <c r="A64" t="s">
        <v>63</v>
      </c>
      <c r="B64" s="2">
        <v>41.75</v>
      </c>
      <c r="C64" s="2">
        <v>45</v>
      </c>
      <c r="D64" s="2">
        <v>38.5</v>
      </c>
      <c r="E64" s="2">
        <v>42.5</v>
      </c>
      <c r="F64" s="2"/>
      <c r="G64" s="2">
        <v>43.25</v>
      </c>
      <c r="H64" s="2">
        <v>39.75</v>
      </c>
      <c r="I64" s="2">
        <v>52.5</v>
      </c>
      <c r="J64" s="2">
        <v>50.5</v>
      </c>
      <c r="K64" s="2">
        <v>46</v>
      </c>
      <c r="L64" s="2">
        <v>47.5</v>
      </c>
      <c r="M64" s="2">
        <v>45</v>
      </c>
      <c r="N64" s="2">
        <v>43.5</v>
      </c>
      <c r="O64" s="2">
        <v>38</v>
      </c>
      <c r="P64" s="2"/>
      <c r="Q64" s="2">
        <v>43.5</v>
      </c>
      <c r="R64" s="2">
        <v>48</v>
      </c>
      <c r="S64" s="2">
        <v>44</v>
      </c>
      <c r="T64" s="2">
        <v>45.5</v>
      </c>
      <c r="U64" s="2">
        <v>47</v>
      </c>
      <c r="V64" s="2">
        <v>42.5</v>
      </c>
      <c r="W64" s="2">
        <v>45.5</v>
      </c>
      <c r="X64" s="2">
        <v>41.5</v>
      </c>
      <c r="Z64" s="2">
        <v>50.5</v>
      </c>
      <c r="AA64" s="2">
        <v>49.75</v>
      </c>
      <c r="AB64" s="2">
        <v>49</v>
      </c>
      <c r="AC64">
        <v>63.75</v>
      </c>
      <c r="AD64" s="2">
        <v>46.5</v>
      </c>
      <c r="AE64">
        <v>47</v>
      </c>
    </row>
    <row r="65" spans="1:31">
      <c r="A65" t="s">
        <v>64</v>
      </c>
      <c r="B65" s="2">
        <v>75</v>
      </c>
      <c r="C65" s="2">
        <v>90</v>
      </c>
      <c r="D65" s="2">
        <v>80</v>
      </c>
      <c r="E65" s="2">
        <v>70</v>
      </c>
      <c r="F65" s="2"/>
      <c r="G65" s="2">
        <v>90</v>
      </c>
      <c r="H65" s="2">
        <v>95</v>
      </c>
      <c r="I65" s="2">
        <v>85</v>
      </c>
      <c r="J65" s="2">
        <v>80</v>
      </c>
      <c r="K65" s="2">
        <v>80</v>
      </c>
      <c r="L65" s="2">
        <v>50</v>
      </c>
      <c r="M65" s="2">
        <v>75</v>
      </c>
      <c r="N65" s="2">
        <v>60</v>
      </c>
      <c r="O65" s="2">
        <v>85</v>
      </c>
      <c r="P65" s="2"/>
      <c r="Q65" s="2">
        <v>80</v>
      </c>
      <c r="R65" s="2">
        <v>90</v>
      </c>
      <c r="S65" s="2">
        <v>85</v>
      </c>
      <c r="T65" s="2">
        <v>50</v>
      </c>
      <c r="U65" s="2">
        <v>115</v>
      </c>
      <c r="V65" s="2">
        <v>70</v>
      </c>
      <c r="W65" s="2">
        <v>70</v>
      </c>
      <c r="X65" s="2">
        <v>75</v>
      </c>
      <c r="Z65" s="2">
        <v>65</v>
      </c>
      <c r="AA65" s="2">
        <v>50</v>
      </c>
      <c r="AB65" s="2">
        <v>90</v>
      </c>
      <c r="AC65">
        <v>70</v>
      </c>
      <c r="AD65" s="2">
        <v>85</v>
      </c>
      <c r="AE65">
        <v>100</v>
      </c>
    </row>
    <row r="66" spans="1:31">
      <c r="A66" t="s">
        <v>65</v>
      </c>
      <c r="B66" s="2">
        <v>25</v>
      </c>
      <c r="C66" s="2">
        <v>30</v>
      </c>
      <c r="D66" s="2">
        <v>27</v>
      </c>
      <c r="E66" s="2">
        <v>23</v>
      </c>
      <c r="F66" s="2"/>
      <c r="G66" s="2">
        <v>30</v>
      </c>
      <c r="H66" s="2">
        <v>30</v>
      </c>
      <c r="I66" s="2">
        <v>27</v>
      </c>
      <c r="J66" s="2">
        <v>27</v>
      </c>
      <c r="K66" s="2">
        <v>27</v>
      </c>
      <c r="L66" s="2">
        <v>25</v>
      </c>
      <c r="M66" s="2">
        <v>28</v>
      </c>
      <c r="N66" s="2">
        <v>25</v>
      </c>
      <c r="O66" s="2">
        <v>25</v>
      </c>
      <c r="P66" s="2"/>
      <c r="Q66" s="2">
        <v>25</v>
      </c>
      <c r="R66" s="2">
        <v>30</v>
      </c>
      <c r="S66" s="2">
        <v>25</v>
      </c>
      <c r="T66" s="2">
        <v>17</v>
      </c>
      <c r="U66" s="2">
        <v>115</v>
      </c>
      <c r="V66" s="2">
        <v>23</v>
      </c>
      <c r="W66" s="2">
        <v>40</v>
      </c>
      <c r="X66" s="2">
        <v>21</v>
      </c>
      <c r="Z66" s="2">
        <v>25</v>
      </c>
      <c r="AA66" s="2">
        <v>20</v>
      </c>
      <c r="AB66" s="2">
        <v>30</v>
      </c>
      <c r="AC66">
        <v>27</v>
      </c>
      <c r="AD66" s="2">
        <v>28</v>
      </c>
      <c r="AE66">
        <v>33</v>
      </c>
    </row>
    <row r="67" spans="1:31">
      <c r="A67" t="s">
        <v>66</v>
      </c>
      <c r="B67" s="2">
        <v>176.6</v>
      </c>
      <c r="C67" s="2">
        <v>165.8</v>
      </c>
      <c r="D67" s="2">
        <v>168.6</v>
      </c>
      <c r="E67" s="2">
        <v>176.2</v>
      </c>
      <c r="F67" s="2">
        <v>198.8</v>
      </c>
      <c r="G67" s="2">
        <v>157.19999999999999</v>
      </c>
      <c r="H67" s="2">
        <v>162.80000000000001</v>
      </c>
      <c r="I67" s="2">
        <v>248.2</v>
      </c>
      <c r="J67" s="2">
        <v>224.8</v>
      </c>
      <c r="K67" s="2">
        <v>177.2</v>
      </c>
      <c r="L67" s="2">
        <v>218.4</v>
      </c>
      <c r="M67" s="2">
        <v>170.4</v>
      </c>
      <c r="N67" s="2">
        <v>162.6</v>
      </c>
      <c r="O67" s="2">
        <v>140.6</v>
      </c>
      <c r="P67" s="2">
        <v>179.8</v>
      </c>
      <c r="Q67" s="2">
        <v>180.6</v>
      </c>
      <c r="R67" s="2">
        <v>202</v>
      </c>
      <c r="S67" s="2">
        <v>190.4</v>
      </c>
      <c r="T67" s="2">
        <v>199.8</v>
      </c>
      <c r="U67" s="2">
        <v>172</v>
      </c>
      <c r="V67" s="2">
        <v>164.8</v>
      </c>
      <c r="W67" s="8">
        <v>192.8</v>
      </c>
      <c r="X67" s="8">
        <v>163.5</v>
      </c>
      <c r="Y67">
        <v>179</v>
      </c>
      <c r="Z67" s="2">
        <v>230.6</v>
      </c>
      <c r="AA67" s="2">
        <v>221</v>
      </c>
      <c r="AB67" s="2">
        <v>285</v>
      </c>
      <c r="AC67" s="9">
        <v>308.8</v>
      </c>
      <c r="AD67" s="2">
        <v>201.2</v>
      </c>
      <c r="AE67" s="8">
        <v>188.8</v>
      </c>
    </row>
    <row r="68" spans="1:31">
      <c r="A68" t="s">
        <v>67</v>
      </c>
      <c r="B68" s="2">
        <v>34.6</v>
      </c>
      <c r="C68" s="2">
        <v>44.4</v>
      </c>
      <c r="D68" s="2">
        <v>33.200000000000003</v>
      </c>
      <c r="E68" s="2">
        <v>33.4</v>
      </c>
      <c r="F68" s="2">
        <v>41.7</v>
      </c>
      <c r="G68" s="2">
        <v>39.4</v>
      </c>
      <c r="H68" s="2">
        <v>38</v>
      </c>
      <c r="I68" s="2">
        <v>46.8</v>
      </c>
      <c r="J68" s="2">
        <v>40.1</v>
      </c>
      <c r="K68" s="2">
        <v>37.6</v>
      </c>
      <c r="L68" s="2">
        <v>41.1</v>
      </c>
      <c r="M68" s="2">
        <v>38</v>
      </c>
      <c r="N68" s="2">
        <v>40.5</v>
      </c>
      <c r="O68" s="2">
        <v>29.4</v>
      </c>
      <c r="P68" s="2">
        <v>41.1</v>
      </c>
      <c r="Q68" s="2">
        <v>34.799999999999997</v>
      </c>
      <c r="R68" s="2">
        <v>48.7</v>
      </c>
      <c r="S68" s="2">
        <v>34</v>
      </c>
      <c r="T68" s="2">
        <v>37</v>
      </c>
      <c r="U68" s="2">
        <v>46.1</v>
      </c>
      <c r="V68" s="2">
        <v>36.1</v>
      </c>
      <c r="Y68">
        <v>35</v>
      </c>
      <c r="Z68" s="2">
        <v>44.4</v>
      </c>
      <c r="AA68" s="2">
        <v>41.4</v>
      </c>
      <c r="AB68" s="2">
        <v>48.5</v>
      </c>
      <c r="AD68" s="2">
        <v>40</v>
      </c>
    </row>
    <row r="69" spans="1:31">
      <c r="A69" t="s">
        <v>68</v>
      </c>
      <c r="B69" s="2">
        <v>29.6</v>
      </c>
      <c r="C69" s="2">
        <v>31.9</v>
      </c>
      <c r="D69" s="2">
        <v>26</v>
      </c>
      <c r="E69" s="2">
        <v>30.7</v>
      </c>
      <c r="F69" s="2">
        <v>31.5</v>
      </c>
      <c r="G69" s="2">
        <v>27.8</v>
      </c>
      <c r="H69" s="2">
        <v>27.5</v>
      </c>
      <c r="I69" s="2">
        <v>43.2</v>
      </c>
      <c r="J69" s="2">
        <v>36.9</v>
      </c>
      <c r="K69" s="2">
        <v>32.4</v>
      </c>
      <c r="L69" s="2">
        <v>36.9</v>
      </c>
      <c r="M69" s="2">
        <v>30.2</v>
      </c>
      <c r="N69" s="2">
        <v>28.5</v>
      </c>
      <c r="O69" s="2">
        <v>25.7</v>
      </c>
      <c r="P69" s="2">
        <v>34.299999999999997</v>
      </c>
      <c r="Q69" s="2">
        <v>31.5</v>
      </c>
      <c r="R69" s="2">
        <v>40.1</v>
      </c>
      <c r="S69" s="2">
        <v>31.7</v>
      </c>
      <c r="T69" s="2">
        <v>35</v>
      </c>
      <c r="U69" s="2">
        <v>30.9</v>
      </c>
      <c r="V69" s="2">
        <v>26.3</v>
      </c>
      <c r="Y69">
        <v>31.7</v>
      </c>
      <c r="Z69" s="2">
        <v>39.6</v>
      </c>
      <c r="AA69" s="2">
        <v>35.700000000000003</v>
      </c>
      <c r="AB69" s="2">
        <v>46</v>
      </c>
      <c r="AD69" s="2">
        <v>31.5</v>
      </c>
    </row>
    <row r="70" spans="1:31">
      <c r="A70" t="s">
        <v>69</v>
      </c>
      <c r="B70" s="2">
        <v>34</v>
      </c>
      <c r="C70" s="2">
        <v>41</v>
      </c>
      <c r="D70" s="2">
        <v>34</v>
      </c>
      <c r="E70" s="2">
        <v>40</v>
      </c>
      <c r="F70" s="2">
        <v>40.5</v>
      </c>
      <c r="G70" s="2">
        <v>35</v>
      </c>
      <c r="H70" s="2">
        <v>37</v>
      </c>
      <c r="I70" s="2">
        <v>47.5</v>
      </c>
      <c r="J70" s="2">
        <v>38.25</v>
      </c>
      <c r="K70" s="2">
        <v>35</v>
      </c>
      <c r="L70" s="2">
        <v>47</v>
      </c>
      <c r="M70" s="2">
        <v>35.5</v>
      </c>
      <c r="N70" s="2">
        <v>40.25</v>
      </c>
      <c r="O70" s="2">
        <v>33.5</v>
      </c>
      <c r="P70" s="2">
        <v>42</v>
      </c>
      <c r="Q70" s="2">
        <v>38.5</v>
      </c>
      <c r="R70" s="2">
        <v>41.75</v>
      </c>
      <c r="S70" s="2">
        <v>36</v>
      </c>
      <c r="T70" s="2">
        <v>36</v>
      </c>
      <c r="U70" s="2">
        <v>40</v>
      </c>
      <c r="V70" s="2">
        <v>36</v>
      </c>
      <c r="Y70">
        <v>34</v>
      </c>
      <c r="Z70" s="2">
        <v>43.25</v>
      </c>
      <c r="AA70" s="2">
        <v>43</v>
      </c>
      <c r="AB70" s="2">
        <v>46.5</v>
      </c>
      <c r="AD70" s="2">
        <v>40</v>
      </c>
    </row>
    <row r="71" spans="1:31">
      <c r="A71" t="s">
        <v>70</v>
      </c>
      <c r="B71" s="2">
        <v>42.25</v>
      </c>
      <c r="C71" s="2">
        <v>45.5</v>
      </c>
      <c r="D71" s="2">
        <v>40.5</v>
      </c>
      <c r="E71" s="2">
        <v>42.25</v>
      </c>
      <c r="F71" s="2">
        <v>46.5</v>
      </c>
      <c r="G71" s="2">
        <v>43.5</v>
      </c>
      <c r="H71" s="2">
        <v>39.75</v>
      </c>
      <c r="I71" s="2">
        <v>53.5</v>
      </c>
      <c r="J71" s="2">
        <v>50</v>
      </c>
      <c r="K71" s="2">
        <v>44.5</v>
      </c>
      <c r="L71" s="2">
        <v>48</v>
      </c>
      <c r="M71" s="2">
        <v>44</v>
      </c>
      <c r="N71" s="2">
        <v>44.75</v>
      </c>
      <c r="O71" s="2">
        <v>37.75</v>
      </c>
      <c r="P71" s="2">
        <v>43</v>
      </c>
      <c r="Q71" s="2">
        <v>42</v>
      </c>
      <c r="R71" s="2">
        <v>48</v>
      </c>
      <c r="S71" s="2">
        <v>44</v>
      </c>
      <c r="T71" s="2">
        <v>47</v>
      </c>
      <c r="U71" s="2">
        <v>47</v>
      </c>
      <c r="V71" s="2">
        <v>42.5</v>
      </c>
      <c r="Y71">
        <v>47</v>
      </c>
      <c r="Z71" s="2">
        <v>50</v>
      </c>
      <c r="AA71" s="2">
        <v>50</v>
      </c>
      <c r="AB71" s="2">
        <v>52.5</v>
      </c>
      <c r="AD71" s="2">
        <v>46.5</v>
      </c>
    </row>
    <row r="72" spans="1:31">
      <c r="A72" t="s">
        <v>71</v>
      </c>
      <c r="B72" s="2">
        <v>75</v>
      </c>
      <c r="C72" s="2">
        <v>90</v>
      </c>
      <c r="D72" s="2">
        <v>80</v>
      </c>
      <c r="E72" s="2">
        <v>70</v>
      </c>
      <c r="F72" s="2">
        <v>90</v>
      </c>
      <c r="G72" s="2">
        <v>90</v>
      </c>
      <c r="H72" s="2">
        <v>95</v>
      </c>
      <c r="I72" s="2">
        <v>85</v>
      </c>
      <c r="J72" s="2">
        <v>80</v>
      </c>
      <c r="K72" s="2">
        <v>80</v>
      </c>
      <c r="L72" s="2">
        <v>50</v>
      </c>
      <c r="M72" s="2">
        <v>75</v>
      </c>
      <c r="N72" s="2">
        <v>60</v>
      </c>
      <c r="O72" s="2">
        <v>85</v>
      </c>
      <c r="P72" s="2">
        <v>100</v>
      </c>
      <c r="Q72" s="2">
        <v>80</v>
      </c>
      <c r="R72" s="2">
        <v>90</v>
      </c>
      <c r="S72" s="2">
        <v>85</v>
      </c>
      <c r="T72" s="2">
        <v>50</v>
      </c>
      <c r="U72" s="2">
        <v>100</v>
      </c>
      <c r="V72" s="2">
        <v>70</v>
      </c>
      <c r="Y72">
        <v>80</v>
      </c>
      <c r="Z72" s="2">
        <v>65</v>
      </c>
      <c r="AA72" s="2">
        <v>50</v>
      </c>
      <c r="AB72" s="2">
        <v>90</v>
      </c>
      <c r="AD72" s="2">
        <v>85</v>
      </c>
    </row>
    <row r="73" spans="1:31">
      <c r="A73" t="s">
        <v>72</v>
      </c>
      <c r="B73" s="2">
        <v>25</v>
      </c>
      <c r="C73" s="2">
        <v>30</v>
      </c>
      <c r="D73" s="2">
        <v>27</v>
      </c>
      <c r="E73" s="2">
        <v>23</v>
      </c>
      <c r="F73" s="2">
        <v>30</v>
      </c>
      <c r="G73" s="2">
        <v>30</v>
      </c>
      <c r="H73" s="2">
        <v>30</v>
      </c>
      <c r="I73" s="2">
        <v>27</v>
      </c>
      <c r="J73" s="2">
        <v>27</v>
      </c>
      <c r="K73" s="2">
        <v>27</v>
      </c>
      <c r="L73" s="2">
        <v>25</v>
      </c>
      <c r="M73" s="2">
        <v>28</v>
      </c>
      <c r="N73" s="2">
        <v>25</v>
      </c>
      <c r="O73" s="2">
        <v>25</v>
      </c>
      <c r="P73" s="2">
        <v>33</v>
      </c>
      <c r="Q73" s="2">
        <v>25</v>
      </c>
      <c r="R73" s="2">
        <v>30</v>
      </c>
      <c r="S73" s="2">
        <v>25</v>
      </c>
      <c r="T73" s="2">
        <v>17</v>
      </c>
      <c r="U73" s="2">
        <v>30</v>
      </c>
      <c r="V73" s="2">
        <v>23</v>
      </c>
      <c r="Y73">
        <v>27</v>
      </c>
      <c r="Z73" s="2">
        <v>25</v>
      </c>
      <c r="AA73" s="2">
        <v>20</v>
      </c>
      <c r="AB73" s="2">
        <v>30</v>
      </c>
      <c r="AD73" s="2">
        <v>28</v>
      </c>
    </row>
    <row r="74" spans="1:31">
      <c r="A74" t="s">
        <v>73</v>
      </c>
      <c r="B74" s="2">
        <v>169.8</v>
      </c>
      <c r="C74" s="2">
        <v>165.4</v>
      </c>
      <c r="D74" s="2">
        <v>165.2</v>
      </c>
      <c r="E74" s="2">
        <v>176.2</v>
      </c>
      <c r="F74" s="2">
        <v>199.6</v>
      </c>
      <c r="G74" s="2">
        <v>158.6</v>
      </c>
      <c r="H74" s="2">
        <v>163.19999999999999</v>
      </c>
      <c r="I74" s="2">
        <v>251</v>
      </c>
      <c r="J74" s="2">
        <v>223.4</v>
      </c>
      <c r="K74" s="2">
        <v>179.2</v>
      </c>
      <c r="L74" s="2">
        <v>219.2</v>
      </c>
      <c r="M74" s="2">
        <v>169</v>
      </c>
      <c r="N74" s="2">
        <v>160.19999999999999</v>
      </c>
      <c r="O74" s="2">
        <v>139.6</v>
      </c>
      <c r="P74" s="2">
        <v>180</v>
      </c>
      <c r="Q74" s="2">
        <v>181</v>
      </c>
      <c r="R74" s="2">
        <v>202.4</v>
      </c>
      <c r="S74" s="2">
        <v>194</v>
      </c>
      <c r="T74" s="2">
        <v>201.4</v>
      </c>
      <c r="U74" s="2">
        <v>173.4</v>
      </c>
      <c r="V74" s="2">
        <v>166</v>
      </c>
      <c r="W74">
        <v>192.8</v>
      </c>
      <c r="X74">
        <v>164.4</v>
      </c>
      <c r="Y74">
        <v>179.6</v>
      </c>
      <c r="Z74" s="2">
        <v>232.4</v>
      </c>
      <c r="AA74" s="2">
        <v>222.6</v>
      </c>
      <c r="AB74" s="2">
        <v>276.60000000000002</v>
      </c>
      <c r="AC74">
        <v>305.8</v>
      </c>
      <c r="AD74" s="2">
        <v>200.4</v>
      </c>
      <c r="AE74">
        <v>186.6</v>
      </c>
    </row>
    <row r="75" spans="1:31">
      <c r="A75" t="s">
        <v>74</v>
      </c>
      <c r="B75" s="2">
        <v>35.4</v>
      </c>
      <c r="C75" s="2">
        <v>43.9</v>
      </c>
      <c r="D75" s="2">
        <v>33.1</v>
      </c>
      <c r="E75" s="2">
        <v>32.9</v>
      </c>
      <c r="F75" s="2">
        <v>42.2</v>
      </c>
      <c r="G75" s="2">
        <v>39.1</v>
      </c>
      <c r="H75" s="2">
        <v>37.1</v>
      </c>
      <c r="I75" s="2">
        <v>47.4</v>
      </c>
      <c r="J75" s="2">
        <v>39.700000000000003</v>
      </c>
      <c r="K75" s="2">
        <v>37.9</v>
      </c>
      <c r="L75" s="2">
        <v>41.5</v>
      </c>
      <c r="M75" s="2">
        <v>38.799999999999997</v>
      </c>
      <c r="N75" s="2">
        <v>39.799999999999997</v>
      </c>
      <c r="O75" s="2">
        <v>28.6</v>
      </c>
      <c r="P75" s="2">
        <v>40.6</v>
      </c>
      <c r="Q75" s="2">
        <v>35.4</v>
      </c>
      <c r="R75" s="2">
        <v>47.5</v>
      </c>
      <c r="S75" s="2">
        <v>35.1</v>
      </c>
      <c r="T75" s="2">
        <v>37.1</v>
      </c>
      <c r="U75" s="2">
        <v>47</v>
      </c>
      <c r="V75" s="2">
        <v>35.799999999999997</v>
      </c>
      <c r="W75">
        <v>44.3</v>
      </c>
      <c r="X75">
        <v>33.4</v>
      </c>
      <c r="Y75">
        <v>40.799999999999997</v>
      </c>
      <c r="Z75" s="2">
        <v>44.5</v>
      </c>
      <c r="AA75" s="2">
        <v>41.4</v>
      </c>
      <c r="AB75" s="2">
        <v>47.8</v>
      </c>
      <c r="AD75" s="2">
        <v>40.200000000000003</v>
      </c>
      <c r="AE75">
        <v>41.9</v>
      </c>
    </row>
    <row r="76" spans="1:31">
      <c r="A76" t="s">
        <v>75</v>
      </c>
      <c r="B76" s="2">
        <v>28.5</v>
      </c>
      <c r="C76" s="2">
        <v>31.8</v>
      </c>
      <c r="D76" s="2">
        <v>25.4</v>
      </c>
      <c r="E76" s="2">
        <v>30.7</v>
      </c>
      <c r="F76" s="2">
        <v>31.7</v>
      </c>
      <c r="G76" s="2">
        <v>28.1</v>
      </c>
      <c r="H76" s="2">
        <v>27.5</v>
      </c>
      <c r="I76" s="2">
        <v>43.8</v>
      </c>
      <c r="J76" s="2">
        <v>36.6</v>
      </c>
      <c r="K76" s="2">
        <v>32.700000000000003</v>
      </c>
      <c r="L76" s="2">
        <v>37</v>
      </c>
      <c r="M76" s="2">
        <v>30</v>
      </c>
      <c r="N76" s="2">
        <v>28.1</v>
      </c>
      <c r="O76" s="2">
        <v>25.5</v>
      </c>
      <c r="P76" s="2">
        <v>34.299999999999997</v>
      </c>
      <c r="Q76" s="2">
        <v>31.6</v>
      </c>
      <c r="R76" s="2">
        <v>40.299999999999997</v>
      </c>
      <c r="S76" s="2">
        <v>32.299999999999997</v>
      </c>
      <c r="T76" s="2">
        <v>35.4</v>
      </c>
      <c r="U76" s="2">
        <v>31.1</v>
      </c>
      <c r="V76" s="2">
        <v>26.6</v>
      </c>
      <c r="W76">
        <v>35.9</v>
      </c>
      <c r="X76">
        <v>27.8</v>
      </c>
      <c r="Y76">
        <v>31.8</v>
      </c>
      <c r="Z76" s="2">
        <v>39</v>
      </c>
      <c r="AA76" s="2">
        <v>35.9</v>
      </c>
      <c r="AB76" s="2">
        <v>44.3</v>
      </c>
      <c r="AC76">
        <v>54.2</v>
      </c>
      <c r="AD76" s="2">
        <v>31.4</v>
      </c>
      <c r="AE76">
        <v>30.1</v>
      </c>
    </row>
    <row r="77" spans="1:31">
      <c r="A77" t="s">
        <v>76</v>
      </c>
      <c r="B77" s="2">
        <v>34</v>
      </c>
      <c r="C77" s="2">
        <v>40</v>
      </c>
      <c r="D77" s="2">
        <v>32.5</v>
      </c>
      <c r="E77" s="2">
        <v>37.5</v>
      </c>
      <c r="F77" s="2">
        <v>42.5</v>
      </c>
      <c r="G77" s="2">
        <v>34</v>
      </c>
      <c r="H77" s="2">
        <v>37</v>
      </c>
      <c r="I77" s="2">
        <v>48</v>
      </c>
      <c r="J77" s="2">
        <v>38.5</v>
      </c>
      <c r="K77" s="2">
        <v>36</v>
      </c>
      <c r="L77" s="2">
        <v>46.5</v>
      </c>
      <c r="M77" s="2">
        <v>35.5</v>
      </c>
      <c r="N77" s="2">
        <v>39.75</v>
      </c>
      <c r="O77" s="2">
        <v>33.25</v>
      </c>
      <c r="P77" s="2">
        <v>42</v>
      </c>
      <c r="Q77" s="2">
        <v>37</v>
      </c>
      <c r="R77" s="2">
        <v>42</v>
      </c>
      <c r="S77" s="2">
        <v>38</v>
      </c>
      <c r="T77" s="2">
        <v>37</v>
      </c>
      <c r="U77" s="2">
        <v>40.5</v>
      </c>
      <c r="V77" s="2">
        <v>35.5</v>
      </c>
      <c r="W77">
        <v>43.75</v>
      </c>
      <c r="X77">
        <v>32</v>
      </c>
      <c r="Y77">
        <v>33.5</v>
      </c>
      <c r="Z77" s="2">
        <v>43.25</v>
      </c>
      <c r="AA77" s="2">
        <v>43.5</v>
      </c>
      <c r="AB77" s="2">
        <v>45.5</v>
      </c>
      <c r="AD77" s="2">
        <v>39.25</v>
      </c>
      <c r="AE77">
        <v>40</v>
      </c>
    </row>
    <row r="78" spans="1:31">
      <c r="A78" t="s">
        <v>77</v>
      </c>
      <c r="B78" s="2">
        <v>42</v>
      </c>
      <c r="C78" s="2">
        <v>45.5</v>
      </c>
      <c r="D78" s="2">
        <v>39</v>
      </c>
      <c r="E78" s="2">
        <v>42</v>
      </c>
      <c r="F78" s="2">
        <v>46.25</v>
      </c>
      <c r="G78" s="2">
        <v>43</v>
      </c>
      <c r="H78" s="2">
        <v>40</v>
      </c>
      <c r="I78" s="2">
        <v>53.5</v>
      </c>
      <c r="J78" s="2">
        <v>48</v>
      </c>
      <c r="K78" s="2">
        <v>45.5</v>
      </c>
      <c r="L78" s="2">
        <v>48</v>
      </c>
      <c r="M78" s="2">
        <v>44.25</v>
      </c>
      <c r="N78" s="2">
        <v>44.25</v>
      </c>
      <c r="O78" s="2">
        <v>37.5</v>
      </c>
      <c r="P78" s="2">
        <v>43.5</v>
      </c>
      <c r="Q78" s="2">
        <v>43</v>
      </c>
      <c r="R78" s="2">
        <v>48</v>
      </c>
      <c r="S78" s="2">
        <v>44</v>
      </c>
      <c r="T78" s="2">
        <v>49.5</v>
      </c>
      <c r="U78" s="2">
        <v>47</v>
      </c>
      <c r="V78" s="2">
        <v>42.5</v>
      </c>
      <c r="W78">
        <v>46.25</v>
      </c>
      <c r="X78">
        <v>41.75</v>
      </c>
      <c r="Y78">
        <v>46.5</v>
      </c>
      <c r="Z78" s="2">
        <v>51</v>
      </c>
      <c r="AA78" s="2">
        <v>50</v>
      </c>
      <c r="AB78" s="2">
        <v>51.75</v>
      </c>
      <c r="AD78" s="2">
        <v>45.75</v>
      </c>
      <c r="AE78">
        <v>47.5</v>
      </c>
    </row>
    <row r="79" spans="1:31">
      <c r="A79" t="s">
        <v>78</v>
      </c>
      <c r="B79" s="2">
        <v>75</v>
      </c>
      <c r="C79" s="2">
        <v>90</v>
      </c>
      <c r="D79" s="2">
        <v>80</v>
      </c>
      <c r="E79" s="2">
        <v>70</v>
      </c>
      <c r="F79" s="2">
        <v>90</v>
      </c>
      <c r="G79" s="2">
        <v>90</v>
      </c>
      <c r="H79" s="2">
        <v>95</v>
      </c>
      <c r="I79" s="2">
        <v>85</v>
      </c>
      <c r="J79" s="2">
        <v>80</v>
      </c>
      <c r="K79" s="2">
        <v>80</v>
      </c>
      <c r="L79" s="2">
        <v>50</v>
      </c>
      <c r="M79" s="2">
        <v>75</v>
      </c>
      <c r="N79" s="2">
        <v>60</v>
      </c>
      <c r="O79" s="2">
        <v>85</v>
      </c>
      <c r="P79" s="2">
        <v>100</v>
      </c>
      <c r="Q79" s="2">
        <v>80</v>
      </c>
      <c r="R79" s="2">
        <v>90</v>
      </c>
      <c r="S79" s="2">
        <v>85</v>
      </c>
      <c r="T79" s="2">
        <v>50</v>
      </c>
      <c r="U79" s="2">
        <v>100</v>
      </c>
      <c r="V79" s="2">
        <v>70</v>
      </c>
      <c r="W79">
        <v>70</v>
      </c>
      <c r="X79">
        <v>75</v>
      </c>
      <c r="Y79">
        <v>80</v>
      </c>
      <c r="Z79" s="2">
        <v>65</v>
      </c>
      <c r="AA79" s="2">
        <v>50</v>
      </c>
      <c r="AB79" s="2">
        <v>90</v>
      </c>
      <c r="AC79">
        <v>70</v>
      </c>
      <c r="AD79" s="2">
        <v>85</v>
      </c>
      <c r="AE79">
        <v>100</v>
      </c>
    </row>
    <row r="80" spans="1:31">
      <c r="A80" t="s">
        <v>79</v>
      </c>
      <c r="B80" s="2">
        <v>25</v>
      </c>
      <c r="C80" s="2">
        <v>30</v>
      </c>
      <c r="D80" s="2">
        <v>27</v>
      </c>
      <c r="E80" s="2">
        <v>23</v>
      </c>
      <c r="F80" s="2">
        <v>30</v>
      </c>
      <c r="G80" s="2">
        <v>30</v>
      </c>
      <c r="H80" s="2">
        <v>30</v>
      </c>
      <c r="I80" s="2">
        <v>27</v>
      </c>
      <c r="J80" s="2">
        <v>27</v>
      </c>
      <c r="K80" s="2">
        <v>27</v>
      </c>
      <c r="L80" s="2">
        <v>25</v>
      </c>
      <c r="M80" s="2">
        <v>28</v>
      </c>
      <c r="N80" s="2">
        <v>25</v>
      </c>
      <c r="O80" s="2">
        <v>25</v>
      </c>
      <c r="P80" s="2">
        <v>33</v>
      </c>
      <c r="Q80" s="2">
        <v>25</v>
      </c>
      <c r="R80" s="2">
        <v>30</v>
      </c>
      <c r="S80" s="2">
        <v>25</v>
      </c>
      <c r="T80" s="2">
        <v>17</v>
      </c>
      <c r="U80" s="2">
        <v>30</v>
      </c>
      <c r="V80" s="2">
        <v>25</v>
      </c>
      <c r="W80">
        <v>40</v>
      </c>
      <c r="X80">
        <v>21</v>
      </c>
      <c r="Y80">
        <v>27</v>
      </c>
      <c r="Z80" s="2">
        <v>25</v>
      </c>
      <c r="AA80" s="2">
        <v>20</v>
      </c>
      <c r="AB80" s="2">
        <v>30</v>
      </c>
      <c r="AC80">
        <v>27</v>
      </c>
      <c r="AD80" s="2">
        <v>28</v>
      </c>
      <c r="AE80">
        <v>33</v>
      </c>
    </row>
    <row r="81" spans="1:41">
      <c r="A81" t="s">
        <v>80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41">
      <c r="A82" t="s">
        <v>81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41">
      <c r="A83" t="s">
        <v>82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41">
      <c r="A84" t="s">
        <v>83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41">
      <c r="A85" t="s">
        <v>84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41">
      <c r="A86" t="s">
        <v>85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41">
      <c r="A87" t="s">
        <v>86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4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Z88" s="2"/>
      <c r="AF88" s="12" t="s">
        <v>133</v>
      </c>
      <c r="AG88" s="1" t="s">
        <v>134</v>
      </c>
      <c r="AH88" s="1" t="s">
        <v>143</v>
      </c>
      <c r="AI88" s="1"/>
      <c r="AJ88" s="1" t="s">
        <v>141</v>
      </c>
      <c r="AK88" s="1" t="s">
        <v>142</v>
      </c>
      <c r="AL88" s="1"/>
      <c r="AM88" s="1" t="s">
        <v>141</v>
      </c>
      <c r="AN88" s="1" t="s">
        <v>142</v>
      </c>
      <c r="AO88" s="1"/>
    </row>
    <row r="89" spans="1:41">
      <c r="A89" t="s">
        <v>127</v>
      </c>
      <c r="B89" s="2">
        <f>B11-B4</f>
        <v>1.8000000000000114</v>
      </c>
      <c r="C89" s="2">
        <f t="shared" ref="C89:AE89" si="0">C11-C4</f>
        <v>-0.79999999999998295</v>
      </c>
      <c r="D89" s="2">
        <f t="shared" si="0"/>
        <v>-3.4000000000000057</v>
      </c>
      <c r="E89" s="2">
        <f t="shared" si="0"/>
        <v>0.20000000000001705</v>
      </c>
      <c r="F89" s="2">
        <f t="shared" si="0"/>
        <v>-2.8000000000000114</v>
      </c>
      <c r="G89" s="2">
        <f t="shared" si="0"/>
        <v>-3.2000000000000171</v>
      </c>
      <c r="H89" s="2">
        <f t="shared" si="0"/>
        <v>-2.2000000000000171</v>
      </c>
      <c r="I89" s="2">
        <f t="shared" si="0"/>
        <v>1.1999999999999886</v>
      </c>
      <c r="J89" s="2">
        <f t="shared" si="0"/>
        <v>2.3999999999999773</v>
      </c>
      <c r="K89" s="2">
        <f t="shared" si="0"/>
        <v>-2</v>
      </c>
      <c r="L89" s="2">
        <f t="shared" si="0"/>
        <v>-0.80000000000001137</v>
      </c>
      <c r="M89" s="2">
        <f t="shared" si="0"/>
        <v>0</v>
      </c>
      <c r="N89" s="2">
        <f t="shared" si="0"/>
        <v>-1.3999999999999773</v>
      </c>
      <c r="O89" s="2">
        <f t="shared" si="0"/>
        <v>-0.79999999999998295</v>
      </c>
      <c r="P89" s="2">
        <f t="shared" si="0"/>
        <v>-0.80000000000001137</v>
      </c>
      <c r="Q89" s="2">
        <f t="shared" si="0"/>
        <v>-2</v>
      </c>
      <c r="R89" s="2">
        <f t="shared" si="0"/>
        <v>-0.19999999999998863</v>
      </c>
      <c r="S89" s="2">
        <f t="shared" si="0"/>
        <v>3.5999999999999943</v>
      </c>
      <c r="T89" s="2">
        <f t="shared" si="0"/>
        <v>-1</v>
      </c>
      <c r="U89" s="2">
        <f t="shared" si="0"/>
        <v>-3</v>
      </c>
      <c r="V89" s="2">
        <f t="shared" si="0"/>
        <v>0.80000000000001137</v>
      </c>
      <c r="W89" s="2">
        <f t="shared" si="0"/>
        <v>0.19999999999998863</v>
      </c>
      <c r="X89" s="2">
        <f t="shared" si="0"/>
        <v>-3.5999999999999943</v>
      </c>
      <c r="Y89" s="2">
        <f t="shared" si="0"/>
        <v>1</v>
      </c>
      <c r="Z89" s="2">
        <f t="shared" si="0"/>
        <v>-0.30000000000001137</v>
      </c>
      <c r="AA89" s="2">
        <f t="shared" si="0"/>
        <v>-1.4000000000000057</v>
      </c>
      <c r="AB89" s="2">
        <f t="shared" si="0"/>
        <v>-9.5999999999999659</v>
      </c>
      <c r="AC89" s="2">
        <f t="shared" si="0"/>
        <v>-5.1999999999999886</v>
      </c>
      <c r="AD89" s="2">
        <f t="shared" si="0"/>
        <v>0</v>
      </c>
      <c r="AE89" s="2">
        <f t="shared" si="0"/>
        <v>-0.59999999999999432</v>
      </c>
      <c r="AF89" s="11">
        <f>SUMIF(B2:AE2,"0",B89:AE89)</f>
        <v>-15.099999999999994</v>
      </c>
      <c r="AG89" s="2">
        <f>SUMIF(C2:AF2,"1",C89:AF89)</f>
        <v>-20.599999999999994</v>
      </c>
      <c r="AH89">
        <f>COUNTA(B89:AE89)</f>
        <v>30</v>
      </c>
      <c r="AI89" t="s">
        <v>136</v>
      </c>
      <c r="AJ89" s="2">
        <f>AF89/AG2</f>
        <v>-1.0066666666666664</v>
      </c>
      <c r="AK89" s="2">
        <f>AG89/AH2</f>
        <v>-1.3733333333333329</v>
      </c>
      <c r="AL89" t="s">
        <v>136</v>
      </c>
      <c r="AM89" s="10">
        <v>-0.91363636363636214</v>
      </c>
      <c r="AN89">
        <v>-1.5052631578947366</v>
      </c>
    </row>
    <row r="90" spans="1:41">
      <c r="A90" t="s">
        <v>129</v>
      </c>
      <c r="B90" s="2">
        <f>B18-B11</f>
        <v>-3.8000000000000114</v>
      </c>
      <c r="C90" s="2">
        <f t="shared" ref="C90:AE90" si="1">C18-C11</f>
        <v>1.4000000000000057</v>
      </c>
      <c r="D90" s="2">
        <f t="shared" si="1"/>
        <v>-0.59999999999999432</v>
      </c>
      <c r="E90" s="2">
        <f t="shared" si="1"/>
        <v>-3.6000000000000227</v>
      </c>
      <c r="F90" s="2">
        <f t="shared" si="1"/>
        <v>-0.59999999999999432</v>
      </c>
      <c r="G90" s="2">
        <f t="shared" si="1"/>
        <v>-0.59999999999999432</v>
      </c>
      <c r="H90" s="2">
        <f t="shared" si="1"/>
        <v>0.40000000000000568</v>
      </c>
      <c r="I90" s="2">
        <f t="shared" si="1"/>
        <v>0</v>
      </c>
      <c r="J90" s="2">
        <f t="shared" si="1"/>
        <v>-3.1999999999999886</v>
      </c>
      <c r="K90" s="2">
        <f t="shared" si="1"/>
        <v>-2.4000000000000057</v>
      </c>
      <c r="L90" s="2">
        <f t="shared" si="1"/>
        <v>0.40000000000000568</v>
      </c>
      <c r="M90" s="2">
        <f t="shared" si="1"/>
        <v>0</v>
      </c>
      <c r="N90" s="2">
        <f t="shared" si="1"/>
        <v>-1</v>
      </c>
      <c r="O90" s="2">
        <f t="shared" si="1"/>
        <v>-0.80000000000001137</v>
      </c>
      <c r="P90" s="2">
        <f t="shared" si="1"/>
        <v>0.40000000000000568</v>
      </c>
      <c r="Q90" s="2">
        <f t="shared" si="1"/>
        <v>-0.40000000000000568</v>
      </c>
      <c r="R90" s="2">
        <f t="shared" si="1"/>
        <v>0</v>
      </c>
      <c r="S90" s="2">
        <f t="shared" si="1"/>
        <v>-0.40000000000000568</v>
      </c>
      <c r="T90" s="2">
        <f t="shared" si="1"/>
        <v>-1.8000000000000114</v>
      </c>
      <c r="U90" s="2">
        <f t="shared" si="1"/>
        <v>0</v>
      </c>
      <c r="V90" s="2">
        <f t="shared" si="1"/>
        <v>0.19999999999998863</v>
      </c>
      <c r="W90" s="2">
        <f t="shared" si="1"/>
        <v>0.60000000000002274</v>
      </c>
      <c r="X90" s="2">
        <f t="shared" si="1"/>
        <v>0.19999999999998863</v>
      </c>
      <c r="Y90" s="2">
        <f t="shared" si="1"/>
        <v>-1.4000000000000057</v>
      </c>
      <c r="Z90" s="2">
        <f t="shared" si="1"/>
        <v>-0.30000000000001137</v>
      </c>
      <c r="AA90" s="2">
        <f t="shared" si="1"/>
        <v>0.19999999999998863</v>
      </c>
      <c r="AB90" s="2">
        <f t="shared" si="1"/>
        <v>-0.19999999999998863</v>
      </c>
      <c r="AC90" s="2">
        <f t="shared" si="1"/>
        <v>3.1999999999999886</v>
      </c>
      <c r="AD90" s="2">
        <f t="shared" si="1"/>
        <v>-1.7999999999999829</v>
      </c>
      <c r="AE90" s="2">
        <f t="shared" si="1"/>
        <v>2.7999999999999829</v>
      </c>
      <c r="AF90" s="11">
        <f>SUMIF(B2:AE2,"0",B90:AE90)</f>
        <v>-5.0999999999999943</v>
      </c>
      <c r="AG90">
        <f>SUMIF(C2:AF2,"1",C90:AF90)</f>
        <v>-4.2000000000000455</v>
      </c>
      <c r="AH90">
        <f>COUNTA(B90:AE90)</f>
        <v>30</v>
      </c>
      <c r="AI90" t="s">
        <v>135</v>
      </c>
      <c r="AJ90" s="2">
        <f>AF90/AG2</f>
        <v>-0.33999999999999964</v>
      </c>
      <c r="AK90" s="2">
        <f>AG90/AH2</f>
        <v>-0.28000000000000302</v>
      </c>
      <c r="AL90" t="s">
        <v>135</v>
      </c>
      <c r="AM90" s="2">
        <f>SUM(AJ89:AJ90)</f>
        <v>-1.346666666666666</v>
      </c>
      <c r="AN90" s="2">
        <f>SUM(AK89:AK90)</f>
        <v>-1.653333333333336</v>
      </c>
    </row>
    <row r="91" spans="1:41">
      <c r="A91" t="s">
        <v>130</v>
      </c>
      <c r="B91" s="2">
        <f>B25-B18</f>
        <v>0.60000000000002274</v>
      </c>
      <c r="C91" s="2">
        <f t="shared" ref="C91:AE91" si="2">C25-C18</f>
        <v>-0.40000000000000568</v>
      </c>
      <c r="D91" s="2">
        <f t="shared" si="2"/>
        <v>0.59999999999999432</v>
      </c>
      <c r="E91" s="2">
        <f t="shared" si="2"/>
        <v>0.40000000000000568</v>
      </c>
      <c r="F91" s="2">
        <f t="shared" si="2"/>
        <v>1</v>
      </c>
      <c r="G91" s="2">
        <f t="shared" si="2"/>
        <v>1.5999999999999943</v>
      </c>
      <c r="H91" s="2">
        <f t="shared" si="2"/>
        <v>0.20000000000001705</v>
      </c>
      <c r="I91" s="2">
        <f t="shared" si="2"/>
        <v>0.60000000000002274</v>
      </c>
      <c r="J91" s="2">
        <f t="shared" si="2"/>
        <v>2.1999999999999886</v>
      </c>
      <c r="K91" s="2">
        <f t="shared" si="2"/>
        <v>2</v>
      </c>
      <c r="L91" s="2">
        <f t="shared" si="2"/>
        <v>1.5999999999999943</v>
      </c>
      <c r="M91" s="2">
        <f t="shared" si="2"/>
        <v>-0.40000000000000568</v>
      </c>
      <c r="N91" s="2">
        <f t="shared" si="2"/>
        <v>-0.20000000000001705</v>
      </c>
      <c r="O91" s="2">
        <f t="shared" si="2"/>
        <v>-0.19999999999998863</v>
      </c>
      <c r="P91" s="2">
        <f t="shared" si="2"/>
        <v>-1</v>
      </c>
      <c r="Q91" s="2">
        <f t="shared" si="2"/>
        <v>-0.20000000000001705</v>
      </c>
      <c r="R91" s="2">
        <f t="shared" si="2"/>
        <v>3.7999999999999829</v>
      </c>
      <c r="S91" s="2">
        <f t="shared" si="2"/>
        <v>-0.59999999999999432</v>
      </c>
      <c r="T91" s="2">
        <f t="shared" si="2"/>
        <v>0.80000000000001137</v>
      </c>
      <c r="U91" s="2">
        <f t="shared" si="2"/>
        <v>0.40000000000000568</v>
      </c>
      <c r="V91" s="2">
        <f t="shared" si="2"/>
        <v>0.40000000000000568</v>
      </c>
      <c r="W91" s="2">
        <f t="shared" si="2"/>
        <v>-2</v>
      </c>
      <c r="X91" s="2">
        <f t="shared" si="2"/>
        <v>1</v>
      </c>
      <c r="Y91" s="2">
        <f t="shared" si="2"/>
        <v>-0.80000000000001137</v>
      </c>
      <c r="Z91" s="2">
        <f t="shared" si="2"/>
        <v>2.6000000000000227</v>
      </c>
      <c r="AA91" s="2">
        <f t="shared" si="2"/>
        <v>-0.19999999999998863</v>
      </c>
      <c r="AB91" s="2">
        <f t="shared" si="2"/>
        <v>-2.4000000000000341</v>
      </c>
      <c r="AC91" s="2">
        <f t="shared" si="2"/>
        <v>-2.0999999999999659</v>
      </c>
      <c r="AD91" s="2">
        <f t="shared" si="2"/>
        <v>0.39999999999997726</v>
      </c>
      <c r="AE91" s="2">
        <f t="shared" si="2"/>
        <v>-0.69999999999998863</v>
      </c>
      <c r="AF91" s="11">
        <f>SUMIF(B2:AE2,"0",B91:AE91)</f>
        <v>6.6999999999999602</v>
      </c>
      <c r="AG91">
        <f>SUMIF(C2:AF2,"1",C91:AF91)</f>
        <v>1.7000000000000455</v>
      </c>
      <c r="AH91">
        <f>COUNTA(B91:AE91)</f>
        <v>30</v>
      </c>
      <c r="AI91" t="s">
        <v>137</v>
      </c>
      <c r="AJ91" s="2">
        <f>AF91/AG2</f>
        <v>0.44666666666666399</v>
      </c>
      <c r="AK91" s="2">
        <f>AG91/AH2</f>
        <v>0.11333333333333637</v>
      </c>
      <c r="AL91" t="s">
        <v>137</v>
      </c>
      <c r="AM91" s="2">
        <f>SUM(AJ89:AJ91)</f>
        <v>-0.90000000000000202</v>
      </c>
      <c r="AN91" s="2">
        <f>SUM(AK89:AK91)</f>
        <v>-1.5399999999999996</v>
      </c>
    </row>
    <row r="92" spans="1:41">
      <c r="A92" t="s">
        <v>131</v>
      </c>
      <c r="B92" s="2">
        <f>B32-B25</f>
        <v>-2.2000000000000171</v>
      </c>
      <c r="C92" s="2">
        <f>C32-C25</f>
        <v>0</v>
      </c>
      <c r="D92" s="2">
        <f t="shared" ref="D92:AE92" si="3">D32-D25</f>
        <v>-2.7999999999999829</v>
      </c>
      <c r="E92" s="2">
        <f t="shared" si="3"/>
        <v>-3.4000000000000057</v>
      </c>
      <c r="F92" s="2">
        <f t="shared" si="3"/>
        <v>0.59999999999999432</v>
      </c>
      <c r="G92" s="2">
        <f t="shared" si="3"/>
        <v>0.40000000000000568</v>
      </c>
      <c r="H92" s="2">
        <f t="shared" si="3"/>
        <v>2.3999999999999773</v>
      </c>
      <c r="I92" s="2">
        <f t="shared" si="3"/>
        <v>-0.40000000000000568</v>
      </c>
      <c r="J92" s="2">
        <f t="shared" si="3"/>
        <v>-2</v>
      </c>
      <c r="K92" s="2">
        <f t="shared" si="3"/>
        <v>-1</v>
      </c>
      <c r="L92" s="2">
        <f t="shared" si="3"/>
        <v>-2.4000000000000057</v>
      </c>
      <c r="M92" s="2">
        <f t="shared" si="3"/>
        <v>0.20000000000001705</v>
      </c>
      <c r="N92" s="2">
        <f t="shared" si="3"/>
        <v>-0.19999999999998863</v>
      </c>
      <c r="O92" s="2">
        <f t="shared" si="3"/>
        <v>1.5999999999999943</v>
      </c>
      <c r="P92" s="2">
        <f t="shared" si="3"/>
        <v>0.80000000000001137</v>
      </c>
      <c r="Q92" s="2">
        <f t="shared" si="3"/>
        <v>0.20000000000001705</v>
      </c>
      <c r="R92" s="2">
        <f t="shared" si="3"/>
        <v>-2</v>
      </c>
      <c r="S92" s="2">
        <f t="shared" si="3"/>
        <v>0</v>
      </c>
      <c r="T92" s="2">
        <f t="shared" si="3"/>
        <v>1.7999999999999829</v>
      </c>
      <c r="U92" s="2">
        <f t="shared" si="3"/>
        <v>-1</v>
      </c>
      <c r="V92" s="2">
        <f t="shared" si="3"/>
        <v>-0.19999999999998863</v>
      </c>
      <c r="W92" s="2">
        <f t="shared" si="3"/>
        <v>1.3999999999999773</v>
      </c>
      <c r="X92" s="2">
        <f t="shared" si="3"/>
        <v>-1.5999999999999943</v>
      </c>
      <c r="Y92" s="2">
        <f t="shared" si="3"/>
        <v>2.2000000000000171</v>
      </c>
      <c r="Z92" s="2">
        <f t="shared" si="3"/>
        <v>-0.40000000000000568</v>
      </c>
      <c r="AA92" s="2">
        <f t="shared" si="3"/>
        <v>-2.8000000000000114</v>
      </c>
      <c r="AB92" s="2">
        <f t="shared" si="3"/>
        <v>-0.59999999999996589</v>
      </c>
      <c r="AC92" s="2">
        <f t="shared" si="3"/>
        <v>-2.1000000000000227</v>
      </c>
      <c r="AD92" s="2">
        <f t="shared" si="3"/>
        <v>-1.1999999999999886</v>
      </c>
      <c r="AE92" s="2">
        <f t="shared" si="3"/>
        <v>-0.69999999999998863</v>
      </c>
      <c r="AF92" s="11">
        <f>SUMIF(B2:AE2,"0",B92:AE92)</f>
        <v>-1.2999999999999261</v>
      </c>
      <c r="AG92">
        <f>SUMIF(C2:AF2,"1",C92:AF92)</f>
        <v>-11.900000000000034</v>
      </c>
      <c r="AH92">
        <f>COUNTA(B92:AE92)</f>
        <v>30</v>
      </c>
      <c r="AI92" t="s">
        <v>138</v>
      </c>
      <c r="AJ92" s="2">
        <f>AF92/AG2</f>
        <v>-8.6666666666661743E-2</v>
      </c>
      <c r="AK92" s="2">
        <f>AG92/AH2</f>
        <v>-0.79333333333333556</v>
      </c>
      <c r="AL92" t="s">
        <v>138</v>
      </c>
      <c r="AM92" s="2">
        <f>SUM(AJ89:AJ92)</f>
        <v>-0.98666666666666381</v>
      </c>
      <c r="AN92" s="2">
        <f>SUM(AK89:AK92)</f>
        <v>-2.3333333333333353</v>
      </c>
    </row>
    <row r="93" spans="1:41">
      <c r="A93" t="s">
        <v>132</v>
      </c>
      <c r="B93" s="2">
        <f>B39-B32</f>
        <v>-2.1999999999999886</v>
      </c>
      <c r="C93" s="2">
        <f>C39-C32</f>
        <v>1.4000000000000057</v>
      </c>
      <c r="D93" s="2">
        <f t="shared" ref="D93:AE93" si="4">D39-D32</f>
        <v>3</v>
      </c>
      <c r="E93" s="2">
        <f t="shared" si="4"/>
        <v>0.20000000000001705</v>
      </c>
      <c r="F93" s="2">
        <f t="shared" si="4"/>
        <v>-0.39999999999997726</v>
      </c>
      <c r="G93" s="2">
        <f t="shared" si="4"/>
        <v>-1.1999999999999886</v>
      </c>
      <c r="H93" s="2">
        <f t="shared" si="4"/>
        <v>-2</v>
      </c>
      <c r="I93" s="2">
        <f t="shared" si="4"/>
        <v>0.79999999999998295</v>
      </c>
      <c r="J93" s="2">
        <f t="shared" si="4"/>
        <v>0.40000000000000568</v>
      </c>
      <c r="K93" s="2">
        <f t="shared" si="4"/>
        <v>-2</v>
      </c>
      <c r="L93" s="2">
        <f t="shared" si="4"/>
        <v>-0.79999999999998295</v>
      </c>
      <c r="M93" s="2">
        <f t="shared" si="4"/>
        <v>-0.80000000000001137</v>
      </c>
      <c r="N93" s="2">
        <f t="shared" si="4"/>
        <v>-0.20000000000001705</v>
      </c>
      <c r="O93" s="2">
        <f t="shared" si="4"/>
        <v>-1.8000000000000114</v>
      </c>
      <c r="P93" s="2">
        <f t="shared" si="4"/>
        <v>0.79999999999998295</v>
      </c>
      <c r="Q93" s="2">
        <f t="shared" si="4"/>
        <v>0.19999999999998863</v>
      </c>
      <c r="R93" s="2">
        <f t="shared" si="4"/>
        <v>0.40000000000000568</v>
      </c>
      <c r="S93" s="2">
        <f t="shared" si="4"/>
        <v>-1.8000000000000114</v>
      </c>
      <c r="T93" s="2">
        <f t="shared" si="4"/>
        <v>-2.3999999999999773</v>
      </c>
      <c r="U93" s="2">
        <f t="shared" si="4"/>
        <v>-0.40000000000000568</v>
      </c>
      <c r="V93" s="2">
        <f t="shared" si="4"/>
        <v>-0.40000000000000568</v>
      </c>
      <c r="W93" s="2">
        <f t="shared" si="4"/>
        <v>-0.59999999999999432</v>
      </c>
      <c r="X93" s="2">
        <f t="shared" si="4"/>
        <v>1.5999999999999943</v>
      </c>
      <c r="Y93" s="2">
        <f t="shared" si="4"/>
        <v>-1.4000000000000057</v>
      </c>
      <c r="Z93" s="2">
        <f t="shared" si="4"/>
        <v>0.59999999999999432</v>
      </c>
      <c r="AA93" s="2">
        <f t="shared" si="4"/>
        <v>2.2000000000000171</v>
      </c>
      <c r="AB93" s="2">
        <f t="shared" si="4"/>
        <v>-2.4000000000000341</v>
      </c>
      <c r="AC93" s="2">
        <f t="shared" si="4"/>
        <v>0.60000000000002274</v>
      </c>
      <c r="AD93" s="2">
        <f t="shared" si="4"/>
        <v>-3</v>
      </c>
      <c r="AE93" s="2">
        <f t="shared" si="4"/>
        <v>-1.4000000000000057</v>
      </c>
      <c r="AF93" s="11">
        <f>SUMIF(B2:AE2,"0",B93:AE93)</f>
        <v>-13.200000000000074</v>
      </c>
      <c r="AG93">
        <f>SUMIF(C2:AF2,"1",C93:AF93)</f>
        <v>2.4000000000000625</v>
      </c>
      <c r="AH93">
        <f>COUNTA(B93:AE93)</f>
        <v>30</v>
      </c>
      <c r="AI93" t="s">
        <v>139</v>
      </c>
      <c r="AJ93" s="2">
        <f>AF93/AG2</f>
        <v>-0.88000000000000489</v>
      </c>
      <c r="AK93" s="2">
        <f>AG93/AH2</f>
        <v>0.16000000000000417</v>
      </c>
      <c r="AL93" t="s">
        <v>139</v>
      </c>
      <c r="AM93" s="2">
        <f>SUM(AJ89:AJ93)</f>
        <v>-1.8666666666666687</v>
      </c>
      <c r="AN93" s="2">
        <f>SUM(AK89:AK93)</f>
        <v>-2.1733333333333311</v>
      </c>
    </row>
    <row r="94" spans="1:41">
      <c r="A94" t="s">
        <v>145</v>
      </c>
      <c r="B94" s="2">
        <f>B46-B39</f>
        <v>1.4000000000000057</v>
      </c>
      <c r="C94" s="2">
        <f t="shared" ref="C94:AE94" si="5">C46-C39</f>
        <v>-1</v>
      </c>
      <c r="D94" s="2">
        <f t="shared" si="5"/>
        <v>-3</v>
      </c>
      <c r="E94" s="2">
        <f t="shared" si="5"/>
        <v>-1.4000000000000057</v>
      </c>
      <c r="F94" s="2">
        <f t="shared" si="5"/>
        <v>0</v>
      </c>
      <c r="G94" s="2">
        <f t="shared" si="5"/>
        <v>-0.60000000000002274</v>
      </c>
      <c r="H94" s="2">
        <f t="shared" si="5"/>
        <v>-3.3999999999999773</v>
      </c>
      <c r="I94" s="2">
        <f t="shared" si="5"/>
        <v>-0.29999999999998295</v>
      </c>
      <c r="J94" s="2">
        <f t="shared" si="5"/>
        <v>0.80000000000001137</v>
      </c>
      <c r="K94" s="2">
        <f t="shared" si="5"/>
        <v>-3.3999999999999773</v>
      </c>
      <c r="L94" s="2">
        <f t="shared" si="5"/>
        <v>0.59999999999999432</v>
      </c>
      <c r="M94" s="2">
        <f t="shared" si="5"/>
        <v>0</v>
      </c>
      <c r="N94" s="2">
        <f t="shared" si="5"/>
        <v>1.6000000000000227</v>
      </c>
      <c r="O94" s="2">
        <f t="shared" si="5"/>
        <v>2.8000000000000114</v>
      </c>
      <c r="P94" s="2">
        <f t="shared" si="5"/>
        <v>-1.5999999999999943</v>
      </c>
      <c r="Q94" s="2">
        <f t="shared" si="5"/>
        <v>-1.4000000000000057</v>
      </c>
      <c r="R94" s="2">
        <f t="shared" si="5"/>
        <v>0.80000000000001137</v>
      </c>
      <c r="S94" s="2">
        <f t="shared" si="5"/>
        <v>-1.1999999999999886</v>
      </c>
      <c r="T94" s="2">
        <f t="shared" si="5"/>
        <v>1.5999999999999943</v>
      </c>
      <c r="U94" s="2">
        <f t="shared" si="5"/>
        <v>1.5999999999999943</v>
      </c>
      <c r="V94" s="2">
        <f t="shared" si="5"/>
        <v>-1.2000000000000171</v>
      </c>
      <c r="W94" s="2">
        <f t="shared" si="5"/>
        <v>-1.5999999999999943</v>
      </c>
      <c r="X94" s="2">
        <f t="shared" si="5"/>
        <v>-1.7999999999999829</v>
      </c>
      <c r="Y94" s="2">
        <f t="shared" si="5"/>
        <v>1.4000000000000057</v>
      </c>
      <c r="Z94" s="2">
        <f t="shared" si="5"/>
        <v>-2</v>
      </c>
      <c r="AA94" s="2">
        <f t="shared" si="5"/>
        <v>-2</v>
      </c>
      <c r="AB94" s="2">
        <f t="shared" si="5"/>
        <v>-2</v>
      </c>
      <c r="AC94" s="2">
        <f t="shared" si="5"/>
        <v>0.39999999999997726</v>
      </c>
      <c r="AD94" s="2">
        <f t="shared" si="5"/>
        <v>0.19999999999998863</v>
      </c>
      <c r="AE94" s="2">
        <f t="shared" si="5"/>
        <v>1</v>
      </c>
      <c r="AF94" s="11"/>
      <c r="AJ94" s="2"/>
      <c r="AK94" s="2"/>
      <c r="AM94" s="2"/>
      <c r="AN94" s="2"/>
    </row>
    <row r="95" spans="1:41">
      <c r="A95" t="s">
        <v>146</v>
      </c>
      <c r="B95" s="2">
        <f>B53-B46</f>
        <v>-1.2000000000000171</v>
      </c>
      <c r="C95" s="2">
        <f t="shared" ref="C95:AE95" si="6">C53-C46</f>
        <v>0.19999999999998863</v>
      </c>
      <c r="D95" s="2">
        <f t="shared" si="6"/>
        <v>0.39999999999997726</v>
      </c>
      <c r="E95" s="2">
        <f t="shared" si="6"/>
        <v>-1.5999999999999943</v>
      </c>
      <c r="F95" s="2">
        <f t="shared" si="6"/>
        <v>-2.8000000000000114</v>
      </c>
      <c r="G95" s="2">
        <f t="shared" si="6"/>
        <v>0.5</v>
      </c>
      <c r="H95" s="2">
        <f t="shared" si="6"/>
        <v>0.39999999999997726</v>
      </c>
      <c r="I95" s="2">
        <f t="shared" si="6"/>
        <v>-0.30000000000001137</v>
      </c>
      <c r="J95" s="2">
        <f t="shared" si="6"/>
        <v>0.79999999999998295</v>
      </c>
      <c r="K95" s="2">
        <f t="shared" si="6"/>
        <v>4</v>
      </c>
      <c r="L95" s="2">
        <f t="shared" si="6"/>
        <v>0</v>
      </c>
      <c r="M95" s="2">
        <f t="shared" si="6"/>
        <v>-0.80000000000001137</v>
      </c>
      <c r="N95" s="2">
        <f t="shared" si="6"/>
        <v>-2.2000000000000171</v>
      </c>
      <c r="O95" s="2">
        <f t="shared" si="6"/>
        <v>-3.4000000000000057</v>
      </c>
      <c r="P95" s="2">
        <f t="shared" si="6"/>
        <v>0.40000000000000568</v>
      </c>
      <c r="Q95" s="2">
        <f t="shared" si="6"/>
        <v>-0.79999999999998295</v>
      </c>
      <c r="R95" s="2">
        <f t="shared" si="6"/>
        <v>-1.4000000000000057</v>
      </c>
      <c r="S95" s="2">
        <f t="shared" si="6"/>
        <v>2.8000000000000114</v>
      </c>
      <c r="T95" s="2">
        <f t="shared" si="6"/>
        <v>-1.0999999999999943</v>
      </c>
      <c r="U95" s="2">
        <f t="shared" si="6"/>
        <v>-1</v>
      </c>
      <c r="V95" s="2">
        <f t="shared" si="6"/>
        <v>-1.7999999999999829</v>
      </c>
      <c r="W95" s="2">
        <f t="shared" si="6"/>
        <v>1.1999999999999886</v>
      </c>
      <c r="X95" s="2">
        <f t="shared" si="6"/>
        <v>2.7999999999999829</v>
      </c>
      <c r="Y95" s="2">
        <f t="shared" si="6"/>
        <v>0</v>
      </c>
      <c r="Z95" s="2">
        <f t="shared" si="6"/>
        <v>-0.19999999999998863</v>
      </c>
      <c r="AA95" s="2">
        <f t="shared" si="6"/>
        <v>-2.4000000000000057</v>
      </c>
      <c r="AB95" s="2">
        <f t="shared" si="6"/>
        <v>-2.1999999999999886</v>
      </c>
      <c r="AC95" s="2">
        <f t="shared" si="6"/>
        <v>0.40000000000003411</v>
      </c>
      <c r="AD95" s="2">
        <f t="shared" si="6"/>
        <v>-3.1999999999999886</v>
      </c>
      <c r="AE95" s="2">
        <f t="shared" si="6"/>
        <v>-0.80000000000001137</v>
      </c>
      <c r="AF95" s="11"/>
      <c r="AJ95" s="2"/>
      <c r="AK95" s="2"/>
      <c r="AM95" s="2"/>
      <c r="AN95" s="2"/>
    </row>
    <row r="96" spans="1:41">
      <c r="A96" t="s">
        <v>147</v>
      </c>
      <c r="B96" s="2">
        <f>B60-B53</f>
        <v>3.2000000000000171</v>
      </c>
      <c r="C96" s="2">
        <f t="shared" ref="C96:AE96" si="7">C60-C53</f>
        <v>1</v>
      </c>
      <c r="D96" s="2">
        <f t="shared" si="7"/>
        <v>0</v>
      </c>
      <c r="E96" s="2">
        <f t="shared" si="7"/>
        <v>2</v>
      </c>
      <c r="F96" s="2">
        <f t="shared" si="7"/>
        <v>0.59999999999999432</v>
      </c>
      <c r="G96" s="2">
        <f t="shared" si="7"/>
        <v>-9.9999999999994316E-2</v>
      </c>
      <c r="H96" s="2">
        <f t="shared" si="7"/>
        <v>-1.7999999999999829</v>
      </c>
      <c r="I96" s="2">
        <f t="shared" si="7"/>
        <v>0.59999999999999432</v>
      </c>
      <c r="J96" s="2">
        <f t="shared" si="7"/>
        <v>-1.5999999999999943</v>
      </c>
      <c r="K96" s="2">
        <f t="shared" si="7"/>
        <v>2.3999999999999773</v>
      </c>
      <c r="L96" s="2">
        <f t="shared" si="7"/>
        <v>2</v>
      </c>
      <c r="M96" s="2">
        <f t="shared" si="7"/>
        <v>0</v>
      </c>
      <c r="N96" s="2">
        <f t="shared" si="7"/>
        <v>-1.7999999999999829</v>
      </c>
      <c r="O96" s="2">
        <f t="shared" si="7"/>
        <v>1.2000000000000171</v>
      </c>
      <c r="P96" s="2">
        <f t="shared" si="7"/>
        <v>1.5999999999999943</v>
      </c>
      <c r="Q96" s="2">
        <f t="shared" si="7"/>
        <v>1.4000000000000057</v>
      </c>
      <c r="R96" s="2">
        <f t="shared" si="7"/>
        <v>-0.40000000000000568</v>
      </c>
      <c r="S96" s="2">
        <f t="shared" si="7"/>
        <v>0.19999999999998863</v>
      </c>
      <c r="T96" s="2">
        <f t="shared" si="7"/>
        <v>-1.1000000000000227</v>
      </c>
      <c r="U96" s="2">
        <f t="shared" si="7"/>
        <v>0</v>
      </c>
      <c r="V96" s="2">
        <f t="shared" si="7"/>
        <v>1.7999999999999829</v>
      </c>
      <c r="W96" s="2">
        <f t="shared" si="7"/>
        <v>0.60000000000002274</v>
      </c>
      <c r="X96" s="2">
        <f t="shared" si="7"/>
        <v>-3.5999999999999943</v>
      </c>
      <c r="Y96" s="2">
        <f t="shared" si="7"/>
        <v>0</v>
      </c>
      <c r="Z96" s="2">
        <f t="shared" si="7"/>
        <v>-2.4000000000000057</v>
      </c>
      <c r="AA96" s="2">
        <f t="shared" si="7"/>
        <v>1.4000000000000057</v>
      </c>
      <c r="AB96" s="2">
        <f t="shared" si="7"/>
        <v>-5.8000000000000114</v>
      </c>
      <c r="AC96" s="2">
        <f t="shared" si="7"/>
        <v>-1.8000000000000114</v>
      </c>
      <c r="AD96" s="2">
        <f t="shared" si="7"/>
        <v>0.80000000000001137</v>
      </c>
      <c r="AE96" s="2">
        <f t="shared" si="7"/>
        <v>0.40000000000000568</v>
      </c>
      <c r="AF96" s="11"/>
      <c r="AJ96" s="2"/>
      <c r="AK96" s="2"/>
      <c r="AM96" s="2"/>
      <c r="AN96" s="2"/>
    </row>
    <row r="97" spans="1:40">
      <c r="A97" t="s">
        <v>148</v>
      </c>
      <c r="B97" s="2">
        <f>B67-B60</f>
        <v>3.7999999999999829</v>
      </c>
      <c r="C97" s="2">
        <f t="shared" ref="C97:AE97" si="8">C67-C60</f>
        <v>-0.19999999999998863</v>
      </c>
      <c r="D97" s="2">
        <f t="shared" si="8"/>
        <v>0.40000000000000568</v>
      </c>
      <c r="E97" s="2">
        <f t="shared" si="8"/>
        <v>-1.2000000000000171</v>
      </c>
      <c r="F97" s="2">
        <f t="shared" si="8"/>
        <v>1.2000000000000171</v>
      </c>
      <c r="G97" s="2">
        <f t="shared" si="8"/>
        <v>-1.4000000000000057</v>
      </c>
      <c r="H97" s="2">
        <f t="shared" si="8"/>
        <v>0.40000000000000568</v>
      </c>
      <c r="I97" s="2">
        <f t="shared" si="8"/>
        <v>1</v>
      </c>
      <c r="J97" s="2">
        <f t="shared" si="8"/>
        <v>-2.7999999999999829</v>
      </c>
      <c r="K97" s="2">
        <f t="shared" si="8"/>
        <v>-3</v>
      </c>
      <c r="L97" s="2">
        <f t="shared" si="8"/>
        <v>1</v>
      </c>
      <c r="M97" s="2">
        <f t="shared" si="8"/>
        <v>1.2000000000000171</v>
      </c>
      <c r="N97" s="2">
        <f t="shared" si="8"/>
        <v>0.79999999999998295</v>
      </c>
      <c r="O97" s="2">
        <f t="shared" si="8"/>
        <v>0.79999999999998295</v>
      </c>
      <c r="P97" s="2">
        <f t="shared" si="8"/>
        <v>1.2000000000000171</v>
      </c>
      <c r="Q97" s="2">
        <f t="shared" si="8"/>
        <v>-1.2000000000000171</v>
      </c>
      <c r="R97" s="2">
        <f t="shared" si="8"/>
        <v>1</v>
      </c>
      <c r="S97" s="2">
        <f t="shared" si="8"/>
        <v>-0.59999999999999432</v>
      </c>
      <c r="T97" s="2">
        <f t="shared" si="8"/>
        <v>4.6000000000000227</v>
      </c>
      <c r="U97" s="2">
        <f t="shared" si="8"/>
        <v>0.40000000000000568</v>
      </c>
      <c r="V97" s="2">
        <f t="shared" si="8"/>
        <v>-0.39999999999997726</v>
      </c>
      <c r="W97" s="2">
        <f t="shared" si="8"/>
        <v>0</v>
      </c>
      <c r="X97" s="2">
        <f t="shared" si="8"/>
        <v>0.90000000000000568</v>
      </c>
      <c r="Y97" s="2">
        <f t="shared" si="8"/>
        <v>0.19999999999998863</v>
      </c>
      <c r="Z97" s="2">
        <f t="shared" si="8"/>
        <v>1.1999999999999886</v>
      </c>
      <c r="AA97" s="2">
        <f t="shared" si="8"/>
        <v>1.5999999999999943</v>
      </c>
      <c r="AB97" s="2">
        <f t="shared" si="8"/>
        <v>8.8000000000000114</v>
      </c>
      <c r="AC97" s="2">
        <f t="shared" si="8"/>
        <v>-3</v>
      </c>
      <c r="AD97" s="2">
        <f t="shared" si="8"/>
        <v>-2.6000000000000227</v>
      </c>
      <c r="AE97" s="2">
        <f t="shared" si="8"/>
        <v>-1.1999999999999886</v>
      </c>
      <c r="AF97" s="11"/>
      <c r="AJ97" s="2"/>
      <c r="AK97" s="2"/>
      <c r="AM97" s="2"/>
      <c r="AN97" s="2"/>
    </row>
    <row r="98" spans="1:40">
      <c r="A98" t="s">
        <v>149</v>
      </c>
      <c r="B98" s="2">
        <f>B74-B67</f>
        <v>-6.7999999999999829</v>
      </c>
      <c r="C98" s="2">
        <f t="shared" ref="C98:AE98" si="9">C74-C67</f>
        <v>-0.40000000000000568</v>
      </c>
      <c r="D98" s="2">
        <f t="shared" si="9"/>
        <v>-3.4000000000000057</v>
      </c>
      <c r="E98" s="2">
        <f t="shared" si="9"/>
        <v>0</v>
      </c>
      <c r="F98" s="2">
        <f t="shared" si="9"/>
        <v>0.79999999999998295</v>
      </c>
      <c r="G98" s="2">
        <f t="shared" si="9"/>
        <v>1.4000000000000057</v>
      </c>
      <c r="H98" s="2">
        <f t="shared" si="9"/>
        <v>0.39999999999997726</v>
      </c>
      <c r="I98" s="2">
        <f t="shared" si="9"/>
        <v>2.8000000000000114</v>
      </c>
      <c r="J98" s="2">
        <f t="shared" si="9"/>
        <v>-1.4000000000000057</v>
      </c>
      <c r="K98" s="2">
        <f t="shared" si="9"/>
        <v>2</v>
      </c>
      <c r="L98" s="2">
        <f t="shared" si="9"/>
        <v>0.79999999999998295</v>
      </c>
      <c r="M98" s="2">
        <f t="shared" si="9"/>
        <v>-1.4000000000000057</v>
      </c>
      <c r="N98" s="2">
        <f t="shared" si="9"/>
        <v>-2.4000000000000057</v>
      </c>
      <c r="O98" s="2">
        <f t="shared" si="9"/>
        <v>-1</v>
      </c>
      <c r="P98" s="2">
        <f t="shared" si="9"/>
        <v>0.19999999999998863</v>
      </c>
      <c r="Q98" s="2">
        <f t="shared" si="9"/>
        <v>0.40000000000000568</v>
      </c>
      <c r="R98" s="2">
        <f t="shared" si="9"/>
        <v>0.40000000000000568</v>
      </c>
      <c r="S98" s="2">
        <f t="shared" si="9"/>
        <v>3.5999999999999943</v>
      </c>
      <c r="T98" s="2">
        <f t="shared" si="9"/>
        <v>1.5999999999999943</v>
      </c>
      <c r="U98" s="2">
        <f t="shared" si="9"/>
        <v>1.4000000000000057</v>
      </c>
      <c r="V98" s="2">
        <f t="shared" si="9"/>
        <v>1.1999999999999886</v>
      </c>
      <c r="W98" s="2">
        <f t="shared" si="9"/>
        <v>0</v>
      </c>
      <c r="X98" s="2">
        <f t="shared" si="9"/>
        <v>0.90000000000000568</v>
      </c>
      <c r="Y98" s="2">
        <f t="shared" si="9"/>
        <v>0.59999999999999432</v>
      </c>
      <c r="Z98" s="2">
        <f t="shared" si="9"/>
        <v>1.8000000000000114</v>
      </c>
      <c r="AA98" s="2">
        <f t="shared" si="9"/>
        <v>1.5999999999999943</v>
      </c>
      <c r="AB98" s="2">
        <f t="shared" si="9"/>
        <v>-8.3999999999999773</v>
      </c>
      <c r="AC98" s="2">
        <f t="shared" si="9"/>
        <v>-3</v>
      </c>
      <c r="AD98" s="2">
        <f t="shared" si="9"/>
        <v>-0.79999999999998295</v>
      </c>
      <c r="AE98" s="2">
        <f t="shared" si="9"/>
        <v>-2.2000000000000171</v>
      </c>
      <c r="AF98" s="11"/>
      <c r="AJ98" s="2"/>
      <c r="AK98" s="2"/>
      <c r="AM98" s="2"/>
      <c r="AN98" s="2"/>
    </row>
    <row r="99" spans="1:40">
      <c r="A99" t="s">
        <v>128</v>
      </c>
      <c r="B99" s="2">
        <f>SUM(B89:B98)</f>
        <v>-5.3999999999999773</v>
      </c>
      <c r="C99" s="2">
        <f t="shared" ref="C99:AE99" si="10">SUM(C89:C98)</f>
        <v>1.2000000000000171</v>
      </c>
      <c r="D99" s="2">
        <f t="shared" si="10"/>
        <v>-8.8000000000000114</v>
      </c>
      <c r="E99" s="2">
        <f t="shared" si="10"/>
        <v>-8.4000000000000057</v>
      </c>
      <c r="F99" s="2">
        <f t="shared" si="10"/>
        <v>-2.4000000000000057</v>
      </c>
      <c r="G99" s="2">
        <f t="shared" si="10"/>
        <v>-3.2000000000000171</v>
      </c>
      <c r="H99" s="2">
        <f t="shared" si="10"/>
        <v>-5.2000000000000171</v>
      </c>
      <c r="I99" s="2">
        <f t="shared" si="10"/>
        <v>6</v>
      </c>
      <c r="J99" s="2">
        <f t="shared" si="10"/>
        <v>-4.4000000000000057</v>
      </c>
      <c r="K99" s="2">
        <f t="shared" si="10"/>
        <v>-3.4000000000000057</v>
      </c>
      <c r="L99" s="2">
        <f t="shared" si="10"/>
        <v>2.3999999999999773</v>
      </c>
      <c r="M99" s="2">
        <f t="shared" si="10"/>
        <v>-2</v>
      </c>
      <c r="N99" s="2">
        <f t="shared" si="10"/>
        <v>-7</v>
      </c>
      <c r="O99" s="2">
        <f t="shared" si="10"/>
        <v>-1.5999999999999943</v>
      </c>
      <c r="P99" s="2">
        <f t="shared" si="10"/>
        <v>2</v>
      </c>
      <c r="Q99" s="2">
        <f t="shared" si="10"/>
        <v>-3.8000000000000114</v>
      </c>
      <c r="R99" s="2">
        <f t="shared" si="10"/>
        <v>2.4000000000000057</v>
      </c>
      <c r="S99" s="2">
        <f t="shared" si="10"/>
        <v>5.5999999999999943</v>
      </c>
      <c r="T99" s="2">
        <f t="shared" si="10"/>
        <v>3</v>
      </c>
      <c r="U99" s="2">
        <f t="shared" si="10"/>
        <v>-1.5999999999999943</v>
      </c>
      <c r="V99" s="2">
        <f t="shared" si="10"/>
        <v>0.40000000000000568</v>
      </c>
      <c r="W99" s="2">
        <f t="shared" si="10"/>
        <v>-0.19999999999998863</v>
      </c>
      <c r="X99" s="2">
        <f t="shared" si="10"/>
        <v>-3.1999999999999886</v>
      </c>
      <c r="Y99" s="2">
        <f t="shared" si="10"/>
        <v>1.7999999999999829</v>
      </c>
      <c r="Z99" s="2">
        <f t="shared" si="10"/>
        <v>0.59999999999999432</v>
      </c>
      <c r="AA99" s="2">
        <f t="shared" si="10"/>
        <v>-1.8000000000000114</v>
      </c>
      <c r="AB99" s="2">
        <f t="shared" si="10"/>
        <v>-24.799999999999955</v>
      </c>
      <c r="AC99" s="2">
        <f t="shared" si="10"/>
        <v>-12.599999999999966</v>
      </c>
      <c r="AD99" s="2">
        <f t="shared" si="10"/>
        <v>-11.199999999999989</v>
      </c>
      <c r="AE99" s="2">
        <f t="shared" si="10"/>
        <v>-3.4000000000000057</v>
      </c>
      <c r="AF99" s="11">
        <f>SUMIF(B2:AE2,"0",B99:AE99)</f>
        <v>-54.199999999999989</v>
      </c>
      <c r="AG99" s="2">
        <f>SUMIF(C2:AF2,"1",C99:AF99)</f>
        <v>-29.400000000000006</v>
      </c>
      <c r="AJ99" s="2"/>
      <c r="AK99" s="2"/>
    </row>
    <row r="100" spans="1:40">
      <c r="AE100" s="2">
        <f>SUM(AE90:AE99)</f>
        <v>-6.2000000000000171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5"/>
  <sheetViews>
    <sheetView workbookViewId="0">
      <pane ySplit="1" topLeftCell="A2" activePane="bottomLeft" state="frozen"/>
      <selection pane="bottomLeft" activeCell="Z19" sqref="Z19"/>
    </sheetView>
  </sheetViews>
  <sheetFormatPr baseColWidth="10" defaultColWidth="8.83203125" defaultRowHeight="14" x14ac:dyDescent="0"/>
  <cols>
    <col min="1" max="1" width="12" bestFit="1" customWidth="1"/>
    <col min="2" max="9" width="7.6640625" bestFit="1" customWidth="1"/>
    <col min="10" max="25" width="7.6640625" customWidth="1"/>
    <col min="49" max="49" width="10.5" customWidth="1"/>
  </cols>
  <sheetData>
    <row r="1" spans="1:50" s="1" customFormat="1">
      <c r="A1" s="1" t="s">
        <v>0</v>
      </c>
      <c r="B1" s="1" t="s">
        <v>87</v>
      </c>
      <c r="C1" s="1" t="s">
        <v>88</v>
      </c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  <c r="I1" s="1" t="s">
        <v>94</v>
      </c>
      <c r="J1" s="1" t="s">
        <v>95</v>
      </c>
      <c r="K1" s="1" t="s">
        <v>97</v>
      </c>
      <c r="L1" s="1" t="s">
        <v>98</v>
      </c>
      <c r="M1" s="1" t="s">
        <v>99</v>
      </c>
      <c r="N1" s="1" t="s">
        <v>100</v>
      </c>
      <c r="O1" s="1" t="s">
        <v>101</v>
      </c>
      <c r="P1" s="1" t="s">
        <v>102</v>
      </c>
      <c r="Q1" s="1" t="s">
        <v>103</v>
      </c>
      <c r="R1" s="1" t="s">
        <v>104</v>
      </c>
      <c r="S1" s="1" t="s">
        <v>105</v>
      </c>
      <c r="T1" s="1" t="s">
        <v>106</v>
      </c>
      <c r="U1" s="1" t="s">
        <v>107</v>
      </c>
      <c r="V1" s="1" t="s">
        <v>108</v>
      </c>
      <c r="W1" s="1" t="s">
        <v>109</v>
      </c>
      <c r="X1" s="1" t="s">
        <v>110</v>
      </c>
      <c r="Y1" s="1" t="s">
        <v>111</v>
      </c>
      <c r="Z1" s="1" t="s">
        <v>112</v>
      </c>
      <c r="AA1" s="1" t="s">
        <v>113</v>
      </c>
      <c r="AB1" s="1" t="s">
        <v>114</v>
      </c>
      <c r="AC1" s="1" t="s">
        <v>115</v>
      </c>
      <c r="AD1" s="1" t="s">
        <v>116</v>
      </c>
      <c r="AE1" s="1" t="s">
        <v>117</v>
      </c>
      <c r="AF1" s="1" t="s">
        <v>118</v>
      </c>
      <c r="AG1" s="1" t="s">
        <v>119</v>
      </c>
      <c r="AH1" s="1" t="s">
        <v>120</v>
      </c>
      <c r="AI1" s="1" t="s">
        <v>121</v>
      </c>
      <c r="AJ1" s="1" t="s">
        <v>122</v>
      </c>
      <c r="AK1" s="1" t="s">
        <v>123</v>
      </c>
      <c r="AL1" s="1" t="s">
        <v>124</v>
      </c>
      <c r="AM1" s="1" t="s">
        <v>125</v>
      </c>
      <c r="AN1" s="1" t="s">
        <v>126</v>
      </c>
      <c r="AO1" s="1" t="s">
        <v>140</v>
      </c>
      <c r="AP1" s="11"/>
      <c r="AQ1" s="2"/>
      <c r="AR1"/>
      <c r="AS1"/>
    </row>
    <row r="2" spans="1:50">
      <c r="A2" t="s">
        <v>7</v>
      </c>
      <c r="B2" s="2">
        <v>1</v>
      </c>
      <c r="C2" s="2">
        <v>1</v>
      </c>
      <c r="D2" s="2">
        <v>1</v>
      </c>
      <c r="E2" s="2">
        <v>1</v>
      </c>
      <c r="F2" s="2">
        <v>0</v>
      </c>
      <c r="G2" s="2">
        <v>0</v>
      </c>
      <c r="H2" s="2">
        <v>0</v>
      </c>
      <c r="I2" s="2">
        <v>1</v>
      </c>
      <c r="J2" s="2">
        <v>1</v>
      </c>
      <c r="K2" s="2">
        <v>0</v>
      </c>
      <c r="L2" s="2">
        <v>1</v>
      </c>
      <c r="M2" s="2">
        <v>0</v>
      </c>
      <c r="N2" s="2">
        <v>0</v>
      </c>
      <c r="O2" s="2">
        <v>1</v>
      </c>
      <c r="P2" s="2">
        <v>1</v>
      </c>
      <c r="Q2" s="2">
        <v>0</v>
      </c>
      <c r="R2" s="2">
        <v>1</v>
      </c>
      <c r="S2" s="2">
        <v>0</v>
      </c>
      <c r="T2" s="2">
        <v>0</v>
      </c>
      <c r="U2" s="2">
        <v>0</v>
      </c>
      <c r="V2" s="2">
        <v>1</v>
      </c>
      <c r="W2" s="2">
        <v>0</v>
      </c>
      <c r="X2" s="2">
        <v>0</v>
      </c>
      <c r="Y2" s="2">
        <v>1</v>
      </c>
      <c r="Z2" s="2">
        <v>0</v>
      </c>
      <c r="AA2" s="2">
        <v>0</v>
      </c>
      <c r="AB2" s="2">
        <v>1</v>
      </c>
      <c r="AC2" s="2">
        <v>0</v>
      </c>
      <c r="AD2" s="2">
        <v>0</v>
      </c>
      <c r="AE2" s="2">
        <v>1</v>
      </c>
      <c r="AF2" s="2">
        <v>1</v>
      </c>
      <c r="AG2" s="2">
        <v>0</v>
      </c>
      <c r="AH2" s="2">
        <v>1</v>
      </c>
      <c r="AI2" s="2">
        <v>0</v>
      </c>
      <c r="AJ2" s="2">
        <v>1</v>
      </c>
      <c r="AK2" s="2">
        <v>0</v>
      </c>
      <c r="AL2" s="2">
        <v>0</v>
      </c>
      <c r="AM2" s="2">
        <v>1</v>
      </c>
      <c r="AN2" s="2">
        <v>0</v>
      </c>
      <c r="AO2" s="2">
        <v>0</v>
      </c>
      <c r="AP2" s="11"/>
    </row>
    <row r="3" spans="1:50">
      <c r="A3" t="s">
        <v>2</v>
      </c>
      <c r="B3" s="2">
        <v>175.2</v>
      </c>
      <c r="C3" s="2">
        <v>164.2</v>
      </c>
      <c r="D3" s="2">
        <v>174</v>
      </c>
      <c r="E3" s="2">
        <v>184.6</v>
      </c>
      <c r="F3" s="2">
        <v>202</v>
      </c>
      <c r="G3" s="2">
        <v>161.80000000000001</v>
      </c>
      <c r="H3" s="2">
        <v>168.4</v>
      </c>
      <c r="I3" s="2">
        <v>261</v>
      </c>
      <c r="J3" s="2">
        <v>245</v>
      </c>
      <c r="K3" s="2">
        <v>227.8</v>
      </c>
      <c r="L3" s="2">
        <v>182.6</v>
      </c>
      <c r="M3" s="2">
        <v>185.6</v>
      </c>
      <c r="N3" s="2">
        <v>157</v>
      </c>
      <c r="O3" s="2">
        <v>216.8</v>
      </c>
      <c r="P3" s="2">
        <v>221.2</v>
      </c>
      <c r="Q3" s="2">
        <v>171</v>
      </c>
      <c r="R3" s="2">
        <v>219.6</v>
      </c>
      <c r="S3" s="2">
        <v>167.2</v>
      </c>
      <c r="T3" s="2">
        <v>141.19999999999999</v>
      </c>
      <c r="U3" s="2">
        <v>178</v>
      </c>
      <c r="V3" s="2">
        <v>184.8</v>
      </c>
      <c r="W3" s="2">
        <v>200</v>
      </c>
      <c r="X3" s="2">
        <v>188.4</v>
      </c>
      <c r="Y3" s="2">
        <v>198.4</v>
      </c>
      <c r="Z3" s="2">
        <v>180.2</v>
      </c>
      <c r="AA3" s="2">
        <v>161.19999999999999</v>
      </c>
      <c r="AB3" s="2">
        <v>175</v>
      </c>
      <c r="AC3" s="2">
        <v>165.6</v>
      </c>
      <c r="AD3" s="2">
        <v>222.2</v>
      </c>
      <c r="AE3" s="2">
        <v>193</v>
      </c>
      <c r="AF3" s="2">
        <v>167.6</v>
      </c>
      <c r="AG3" s="2">
        <v>159.19999999999999</v>
      </c>
      <c r="AH3" s="2">
        <v>177.8</v>
      </c>
      <c r="AI3" s="2">
        <v>231.8</v>
      </c>
      <c r="AJ3" s="2">
        <v>224.4</v>
      </c>
      <c r="AK3" s="2">
        <v>301.39999999999998</v>
      </c>
      <c r="AL3" s="2">
        <v>201.2</v>
      </c>
      <c r="AM3" s="2">
        <v>318.39999999999998</v>
      </c>
      <c r="AN3" s="2">
        <v>211.6</v>
      </c>
      <c r="AO3" s="2">
        <v>190</v>
      </c>
      <c r="AP3" s="11"/>
    </row>
    <row r="4" spans="1:50">
      <c r="A4" t="s">
        <v>8</v>
      </c>
      <c r="B4" s="2">
        <v>177</v>
      </c>
      <c r="C4" s="2">
        <v>163.4</v>
      </c>
      <c r="D4" s="2">
        <v>170.6</v>
      </c>
      <c r="E4" s="2">
        <v>184.8</v>
      </c>
      <c r="F4" s="2">
        <v>199.2</v>
      </c>
      <c r="G4" s="2">
        <v>158.6</v>
      </c>
      <c r="H4" s="2">
        <v>166.2</v>
      </c>
      <c r="I4" s="2">
        <v>260</v>
      </c>
      <c r="J4" s="2">
        <v>246.2</v>
      </c>
      <c r="K4" s="2">
        <v>230.2</v>
      </c>
      <c r="L4" s="2">
        <v>180.6</v>
      </c>
      <c r="M4" s="2">
        <v>184.6</v>
      </c>
      <c r="N4" s="2">
        <v>155</v>
      </c>
      <c r="O4" s="2">
        <v>216</v>
      </c>
      <c r="P4" s="2">
        <v>224.2</v>
      </c>
      <c r="Q4" s="2">
        <v>171</v>
      </c>
      <c r="R4" s="2">
        <v>214.2</v>
      </c>
      <c r="S4" s="2">
        <v>165.8</v>
      </c>
      <c r="T4" s="8">
        <v>140.4</v>
      </c>
      <c r="U4" s="2">
        <v>177.2</v>
      </c>
      <c r="V4" s="2">
        <v>182.8</v>
      </c>
      <c r="W4" s="2">
        <v>199.8</v>
      </c>
      <c r="X4" s="2">
        <v>192</v>
      </c>
      <c r="Y4" s="2">
        <v>197.4</v>
      </c>
      <c r="Z4" s="2">
        <v>178.2</v>
      </c>
      <c r="AA4" s="2">
        <v>162.6</v>
      </c>
      <c r="AB4" s="2">
        <v>172</v>
      </c>
      <c r="AC4" s="2">
        <v>166.4</v>
      </c>
      <c r="AD4" s="2">
        <v>222.2</v>
      </c>
      <c r="AE4" s="2">
        <v>193.2</v>
      </c>
      <c r="AF4" s="2">
        <v>164</v>
      </c>
      <c r="AG4" s="2">
        <v>157.6</v>
      </c>
      <c r="AH4" s="2">
        <v>178.8</v>
      </c>
      <c r="AI4" s="9">
        <v>231.5</v>
      </c>
      <c r="AJ4" s="2">
        <v>223</v>
      </c>
      <c r="AK4" s="2">
        <v>291.8</v>
      </c>
      <c r="AL4" s="2">
        <v>201.4</v>
      </c>
      <c r="AM4" s="2">
        <v>313.2</v>
      </c>
      <c r="AN4" s="2">
        <v>211.6</v>
      </c>
      <c r="AO4" s="2">
        <v>189.4</v>
      </c>
      <c r="AP4" s="11"/>
    </row>
    <row r="5" spans="1:50">
      <c r="A5" t="s">
        <v>17</v>
      </c>
      <c r="B5" s="2">
        <v>173.2</v>
      </c>
      <c r="C5" s="2">
        <v>164.8</v>
      </c>
      <c r="D5" s="2">
        <v>170</v>
      </c>
      <c r="E5" s="2">
        <v>181.2</v>
      </c>
      <c r="F5" s="2">
        <v>198.6</v>
      </c>
      <c r="G5" s="2">
        <v>158</v>
      </c>
      <c r="H5" s="8">
        <v>166.5</v>
      </c>
      <c r="I5" s="2">
        <v>257</v>
      </c>
      <c r="J5" s="2">
        <v>246.2</v>
      </c>
      <c r="K5" s="2">
        <v>227</v>
      </c>
      <c r="L5" s="2">
        <v>178.2</v>
      </c>
      <c r="M5" s="2">
        <v>182.8</v>
      </c>
      <c r="N5" s="2">
        <v>152.19999999999999</v>
      </c>
      <c r="O5" s="2">
        <v>216.4</v>
      </c>
      <c r="P5" s="2">
        <v>221.2</v>
      </c>
      <c r="Q5" s="2">
        <v>171</v>
      </c>
      <c r="R5" s="2">
        <v>209.6</v>
      </c>
      <c r="S5" s="2">
        <v>164.8</v>
      </c>
      <c r="T5" s="2">
        <v>139.6</v>
      </c>
      <c r="U5" s="2">
        <v>177.6</v>
      </c>
      <c r="V5" s="2">
        <v>182.4</v>
      </c>
      <c r="W5" s="2">
        <v>199.8</v>
      </c>
      <c r="X5" s="2">
        <v>191.6</v>
      </c>
      <c r="Y5" s="2">
        <v>195.6</v>
      </c>
      <c r="Z5" s="2">
        <v>180</v>
      </c>
      <c r="AA5" s="2">
        <v>162</v>
      </c>
      <c r="AB5" s="2">
        <v>172</v>
      </c>
      <c r="AC5" s="2">
        <v>166.6</v>
      </c>
      <c r="AD5" s="2">
        <v>223.2</v>
      </c>
      <c r="AE5" s="2">
        <v>193.8</v>
      </c>
      <c r="AF5" s="2">
        <v>164.2</v>
      </c>
      <c r="AG5" s="2">
        <v>157.80000000000001</v>
      </c>
      <c r="AH5" s="2">
        <v>177.4</v>
      </c>
      <c r="AI5" s="2">
        <v>231.2</v>
      </c>
      <c r="AJ5" s="2">
        <v>223.2</v>
      </c>
      <c r="AK5" s="2">
        <v>291.60000000000002</v>
      </c>
      <c r="AL5" s="2">
        <v>202.6</v>
      </c>
      <c r="AM5" s="2">
        <v>316.39999999999998</v>
      </c>
      <c r="AN5" s="2">
        <v>209.8</v>
      </c>
      <c r="AO5" s="2">
        <v>192.2</v>
      </c>
      <c r="AP5" s="11"/>
    </row>
    <row r="6" spans="1:50">
      <c r="A6" t="s">
        <v>24</v>
      </c>
      <c r="B6" s="2">
        <v>173.8</v>
      </c>
      <c r="C6" s="2">
        <v>164.4</v>
      </c>
      <c r="D6" s="2">
        <v>170.6</v>
      </c>
      <c r="E6" s="2">
        <v>181.6</v>
      </c>
      <c r="F6" s="2">
        <v>199.6</v>
      </c>
      <c r="G6" s="2">
        <v>159.6</v>
      </c>
      <c r="H6" s="2">
        <v>166.8</v>
      </c>
      <c r="I6" s="2">
        <v>258.8</v>
      </c>
      <c r="J6" s="2">
        <v>246.8</v>
      </c>
      <c r="K6" s="2">
        <v>229.2</v>
      </c>
      <c r="L6" s="2">
        <v>180.2</v>
      </c>
      <c r="M6" s="2">
        <v>184</v>
      </c>
      <c r="N6" s="2">
        <v>151</v>
      </c>
      <c r="O6" s="2">
        <v>218</v>
      </c>
      <c r="P6" s="2">
        <v>219.2</v>
      </c>
      <c r="Q6" s="4">
        <v>170.6</v>
      </c>
      <c r="R6" s="8">
        <v>210.6</v>
      </c>
      <c r="S6" s="2">
        <v>164.6</v>
      </c>
      <c r="T6" s="2">
        <v>139.4</v>
      </c>
      <c r="U6" s="2">
        <v>176.6</v>
      </c>
      <c r="V6" s="2">
        <v>182.2</v>
      </c>
      <c r="W6" s="2">
        <v>203.6</v>
      </c>
      <c r="X6" s="2">
        <v>191</v>
      </c>
      <c r="Y6" s="2">
        <v>196.4</v>
      </c>
      <c r="Z6" s="3">
        <v>180.1</v>
      </c>
      <c r="AA6" s="2">
        <v>161.4</v>
      </c>
      <c r="AB6" s="2">
        <v>172.4</v>
      </c>
      <c r="AC6" s="2">
        <v>167</v>
      </c>
      <c r="AD6" s="2">
        <v>222.4</v>
      </c>
      <c r="AE6" s="2">
        <v>191.8</v>
      </c>
      <c r="AF6" s="2">
        <v>165.2</v>
      </c>
      <c r="AG6" s="2">
        <v>158.4</v>
      </c>
      <c r="AH6" s="2">
        <v>176.6</v>
      </c>
      <c r="AI6" s="2">
        <v>233.8</v>
      </c>
      <c r="AJ6" s="2">
        <v>223</v>
      </c>
      <c r="AK6" s="2">
        <v>289.2</v>
      </c>
      <c r="AL6" s="2">
        <v>201.6</v>
      </c>
      <c r="AM6" s="8">
        <v>314.3</v>
      </c>
      <c r="AN6" s="2">
        <v>210.2</v>
      </c>
      <c r="AO6" s="8">
        <v>191.5</v>
      </c>
      <c r="AP6" s="11"/>
    </row>
    <row r="7" spans="1:50">
      <c r="A7" t="s">
        <v>31</v>
      </c>
      <c r="B7" s="2">
        <v>171.6</v>
      </c>
      <c r="C7" s="2">
        <v>164.4</v>
      </c>
      <c r="D7" s="2">
        <v>167.8</v>
      </c>
      <c r="E7" s="2">
        <v>178.2</v>
      </c>
      <c r="F7" s="2">
        <v>200.2</v>
      </c>
      <c r="G7" s="2">
        <v>160</v>
      </c>
      <c r="H7" s="2">
        <v>169.2</v>
      </c>
      <c r="I7" s="7">
        <v>258.2</v>
      </c>
      <c r="J7" s="2">
        <v>246.4</v>
      </c>
      <c r="K7" s="2">
        <v>227.2</v>
      </c>
      <c r="L7" s="2">
        <v>179.2</v>
      </c>
      <c r="M7" s="2">
        <v>183.8</v>
      </c>
      <c r="N7" s="2">
        <v>147.19999999999999</v>
      </c>
      <c r="O7" s="2">
        <v>215.6</v>
      </c>
      <c r="P7" s="8">
        <v>220.8</v>
      </c>
      <c r="Q7" s="2">
        <v>170.8</v>
      </c>
      <c r="R7" s="2">
        <v>211.6</v>
      </c>
      <c r="S7" s="8">
        <v>164.4</v>
      </c>
      <c r="T7" s="2">
        <v>141</v>
      </c>
      <c r="U7" s="2">
        <v>177.4</v>
      </c>
      <c r="V7" s="2">
        <v>182.4</v>
      </c>
      <c r="W7" s="2">
        <v>201.6</v>
      </c>
      <c r="X7" s="2">
        <v>191</v>
      </c>
      <c r="Y7" s="2">
        <v>198.2</v>
      </c>
      <c r="Z7" s="2">
        <v>180.2</v>
      </c>
      <c r="AA7" s="2">
        <v>162.80000000000001</v>
      </c>
      <c r="AB7" s="2">
        <v>171.4</v>
      </c>
      <c r="AC7" s="2">
        <v>166.8</v>
      </c>
      <c r="AD7" s="2">
        <v>224</v>
      </c>
      <c r="AE7" s="2">
        <v>193.2</v>
      </c>
      <c r="AF7" s="2">
        <v>163.6</v>
      </c>
      <c r="AG7" s="2">
        <v>159</v>
      </c>
      <c r="AH7" s="2">
        <v>178.8</v>
      </c>
      <c r="AI7" s="2">
        <v>233.4</v>
      </c>
      <c r="AJ7" s="2">
        <v>220.2</v>
      </c>
      <c r="AK7" s="2">
        <v>288.60000000000002</v>
      </c>
      <c r="AL7" s="2">
        <v>202.2</v>
      </c>
      <c r="AM7" s="2">
        <v>312.2</v>
      </c>
      <c r="AN7" s="2">
        <v>209</v>
      </c>
      <c r="AO7">
        <v>190.8</v>
      </c>
      <c r="AP7" s="11"/>
    </row>
    <row r="8" spans="1:50">
      <c r="A8" t="s">
        <v>38</v>
      </c>
      <c r="B8" s="2">
        <v>169.4</v>
      </c>
      <c r="C8" s="2">
        <v>165.8</v>
      </c>
      <c r="D8" s="2">
        <v>170.8</v>
      </c>
      <c r="E8" s="2">
        <v>178.4</v>
      </c>
      <c r="F8" s="2">
        <v>199.8</v>
      </c>
      <c r="G8" s="2">
        <v>158.80000000000001</v>
      </c>
      <c r="H8" s="2">
        <v>167.2</v>
      </c>
      <c r="I8" s="2">
        <v>257.60000000000002</v>
      </c>
      <c r="J8" s="2">
        <v>247.2</v>
      </c>
      <c r="K8" s="2">
        <v>227.6</v>
      </c>
      <c r="L8" s="2">
        <v>177.2</v>
      </c>
      <c r="M8" s="2">
        <v>184</v>
      </c>
      <c r="N8" s="2">
        <v>147.4</v>
      </c>
      <c r="O8" s="2">
        <v>214.8</v>
      </c>
      <c r="P8" s="2">
        <v>222</v>
      </c>
      <c r="Q8" s="2">
        <v>170</v>
      </c>
      <c r="R8" s="2">
        <v>212.4</v>
      </c>
      <c r="S8" s="2">
        <v>164.2</v>
      </c>
      <c r="T8" s="2">
        <v>139.19999999999999</v>
      </c>
      <c r="U8" s="2">
        <v>178.2</v>
      </c>
      <c r="V8" s="2">
        <v>182.6</v>
      </c>
      <c r="W8" s="2">
        <v>202</v>
      </c>
      <c r="X8" s="2">
        <v>189.2</v>
      </c>
      <c r="Y8" s="2">
        <v>195.8</v>
      </c>
      <c r="Z8" s="2">
        <v>177.4</v>
      </c>
      <c r="AA8" s="2">
        <v>161.80000000000001</v>
      </c>
      <c r="AB8" s="2">
        <v>171</v>
      </c>
      <c r="AC8" s="2">
        <v>166.4</v>
      </c>
      <c r="AD8" s="2">
        <v>225</v>
      </c>
      <c r="AE8" s="2">
        <v>192.6</v>
      </c>
      <c r="AF8" s="2">
        <v>165.2</v>
      </c>
      <c r="AG8" s="2">
        <v>160.19999999999999</v>
      </c>
      <c r="AH8" s="2">
        <v>177.4</v>
      </c>
      <c r="AI8" s="2">
        <v>234</v>
      </c>
      <c r="AJ8" s="2">
        <v>222.4</v>
      </c>
      <c r="AK8" s="2">
        <v>286.2</v>
      </c>
      <c r="AL8" s="2">
        <v>201</v>
      </c>
      <c r="AM8" s="2">
        <v>312.8</v>
      </c>
      <c r="AN8" s="2">
        <v>206</v>
      </c>
      <c r="AO8">
        <v>189.4</v>
      </c>
      <c r="AP8" s="11"/>
    </row>
    <row r="9" spans="1:50">
      <c r="A9" t="s">
        <v>45</v>
      </c>
      <c r="B9" s="2">
        <v>170.8</v>
      </c>
      <c r="C9" s="2">
        <v>164.8</v>
      </c>
      <c r="D9" s="2">
        <v>167.8</v>
      </c>
      <c r="E9" s="2">
        <v>177</v>
      </c>
      <c r="F9" s="2">
        <v>199.8</v>
      </c>
      <c r="G9" s="2">
        <v>158.19999999999999</v>
      </c>
      <c r="H9" s="2">
        <v>163.80000000000001</v>
      </c>
      <c r="I9" s="2"/>
      <c r="J9" s="8">
        <v>246.9</v>
      </c>
      <c r="K9" s="2">
        <v>228.4</v>
      </c>
      <c r="L9" s="2">
        <v>173.8</v>
      </c>
      <c r="M9" s="2">
        <v>182.6</v>
      </c>
      <c r="N9" s="2"/>
      <c r="O9" s="2">
        <v>215.4</v>
      </c>
      <c r="P9" s="2"/>
      <c r="Q9" s="2">
        <v>170</v>
      </c>
      <c r="R9" s="2"/>
      <c r="S9" s="2">
        <v>165.8</v>
      </c>
      <c r="T9" s="2">
        <v>142</v>
      </c>
      <c r="U9" s="2">
        <v>176.6</v>
      </c>
      <c r="V9" s="2">
        <v>181.2</v>
      </c>
      <c r="W9" s="2">
        <v>202.8</v>
      </c>
      <c r="X9" s="2">
        <v>188</v>
      </c>
      <c r="Y9" s="2">
        <v>197.4</v>
      </c>
      <c r="Z9" s="2"/>
      <c r="AA9" s="2"/>
      <c r="AB9" s="2">
        <v>172.6</v>
      </c>
      <c r="AC9" s="2">
        <v>165.2</v>
      </c>
      <c r="AE9" s="2">
        <v>191</v>
      </c>
      <c r="AF9" s="2">
        <v>163.4</v>
      </c>
      <c r="AH9" s="2">
        <v>178.8</v>
      </c>
      <c r="AI9" s="2">
        <v>232</v>
      </c>
      <c r="AJ9" s="2">
        <v>220.4</v>
      </c>
      <c r="AK9" s="2">
        <v>284.2</v>
      </c>
      <c r="AM9" s="8">
        <v>313.2</v>
      </c>
      <c r="AN9" s="2">
        <v>206.2</v>
      </c>
      <c r="AO9">
        <v>190.4</v>
      </c>
      <c r="AP9" s="11"/>
    </row>
    <row r="10" spans="1:50">
      <c r="A10" t="s">
        <v>52</v>
      </c>
      <c r="B10" s="2">
        <v>169.6</v>
      </c>
      <c r="C10" s="2">
        <v>165</v>
      </c>
      <c r="D10" s="2">
        <v>168.2</v>
      </c>
      <c r="E10" s="2">
        <v>175.4</v>
      </c>
      <c r="F10" s="2">
        <v>197</v>
      </c>
      <c r="G10" s="2">
        <v>158.69999999999999</v>
      </c>
      <c r="H10" s="2">
        <v>164.2</v>
      </c>
      <c r="I10" s="2"/>
      <c r="J10" s="2">
        <v>246.6</v>
      </c>
      <c r="K10" s="2">
        <v>229.2</v>
      </c>
      <c r="L10" s="2">
        <v>177.8</v>
      </c>
      <c r="M10" s="2"/>
      <c r="N10" s="2"/>
      <c r="O10" s="2">
        <v>215.4</v>
      </c>
      <c r="P10" s="2"/>
      <c r="Q10" s="2">
        <v>169.2</v>
      </c>
      <c r="R10" s="2"/>
      <c r="S10" s="2">
        <v>163.6</v>
      </c>
      <c r="T10" s="2">
        <v>138.6</v>
      </c>
      <c r="U10" s="2">
        <v>177</v>
      </c>
      <c r="V10" s="2">
        <v>180.4</v>
      </c>
      <c r="W10" s="2">
        <v>201.4</v>
      </c>
      <c r="X10" s="2">
        <v>190.8</v>
      </c>
      <c r="Y10" s="8">
        <v>196.3</v>
      </c>
      <c r="Z10" s="2"/>
      <c r="AA10" s="2"/>
      <c r="AB10" s="2">
        <v>171.6</v>
      </c>
      <c r="AC10" s="2">
        <v>163.4</v>
      </c>
      <c r="AE10" s="2">
        <v>192.2</v>
      </c>
      <c r="AF10" s="2">
        <v>166.2</v>
      </c>
      <c r="AH10" s="8">
        <v>178.9</v>
      </c>
      <c r="AI10" s="2">
        <v>231.8</v>
      </c>
      <c r="AJ10" s="2">
        <v>218</v>
      </c>
      <c r="AK10" s="2">
        <v>282</v>
      </c>
      <c r="AM10">
        <v>313.60000000000002</v>
      </c>
      <c r="AN10" s="2">
        <v>203</v>
      </c>
      <c r="AO10">
        <v>189.6</v>
      </c>
      <c r="AP10" s="11"/>
    </row>
    <row r="11" spans="1:50">
      <c r="A11" t="s">
        <v>59</v>
      </c>
      <c r="B11" s="2">
        <v>172.8</v>
      </c>
      <c r="C11" s="2">
        <v>166</v>
      </c>
      <c r="D11" s="2">
        <v>168.2</v>
      </c>
      <c r="E11" s="2">
        <v>177.4</v>
      </c>
      <c r="F11" s="8">
        <v>197.9</v>
      </c>
      <c r="G11" s="2">
        <v>158.6</v>
      </c>
      <c r="H11" s="2">
        <v>162.4</v>
      </c>
      <c r="I11" s="2"/>
      <c r="J11" s="2">
        <v>247.2</v>
      </c>
      <c r="K11" s="2">
        <v>227.6</v>
      </c>
      <c r="L11" s="2">
        <v>180.2</v>
      </c>
      <c r="M11" s="2"/>
      <c r="N11" s="2"/>
      <c r="O11" s="2">
        <v>217.4</v>
      </c>
      <c r="P11" s="2"/>
      <c r="Q11" s="2">
        <v>169.2</v>
      </c>
      <c r="R11" s="2"/>
      <c r="S11" s="2">
        <v>161.80000000000001</v>
      </c>
      <c r="T11" s="2">
        <v>139.80000000000001</v>
      </c>
      <c r="U11" s="8">
        <v>178.4</v>
      </c>
      <c r="V11" s="2">
        <v>181.8</v>
      </c>
      <c r="W11" s="2">
        <v>201</v>
      </c>
      <c r="X11" s="2">
        <v>191</v>
      </c>
      <c r="Y11" s="2">
        <v>195.2</v>
      </c>
      <c r="Z11" s="2"/>
      <c r="AA11" s="2"/>
      <c r="AB11" s="2">
        <v>171.6</v>
      </c>
      <c r="AC11" s="2">
        <v>165.2</v>
      </c>
      <c r="AE11" s="2">
        <v>192.8</v>
      </c>
      <c r="AF11" s="2">
        <v>162.6</v>
      </c>
      <c r="AH11" s="8">
        <v>178.9</v>
      </c>
      <c r="AI11" s="2">
        <v>229.4</v>
      </c>
      <c r="AJ11" s="2">
        <v>219.4</v>
      </c>
      <c r="AK11" s="2">
        <v>276.2</v>
      </c>
      <c r="AM11">
        <v>311.8</v>
      </c>
      <c r="AN11" s="2">
        <v>203.8</v>
      </c>
      <c r="AO11">
        <v>190</v>
      </c>
      <c r="AP11" s="11"/>
      <c r="AQ11" s="2"/>
    </row>
    <row r="12" spans="1:50">
      <c r="A12" t="s">
        <v>66</v>
      </c>
      <c r="B12" s="2">
        <v>176.6</v>
      </c>
      <c r="C12" s="2">
        <v>165.8</v>
      </c>
      <c r="D12" s="2">
        <v>168.6</v>
      </c>
      <c r="E12" s="2">
        <v>176.2</v>
      </c>
      <c r="F12" s="2">
        <v>198.8</v>
      </c>
      <c r="G12" s="2">
        <v>157.19999999999999</v>
      </c>
      <c r="H12" s="2">
        <v>162.80000000000001</v>
      </c>
      <c r="I12" s="2"/>
      <c r="J12" s="2">
        <v>248.2</v>
      </c>
      <c r="K12" s="2">
        <v>224.8</v>
      </c>
      <c r="L12" s="2">
        <v>177.2</v>
      </c>
      <c r="M12" s="2"/>
      <c r="N12" s="2"/>
      <c r="O12" s="2">
        <v>218.4</v>
      </c>
      <c r="P12" s="2"/>
      <c r="Q12" s="2">
        <v>170.4</v>
      </c>
      <c r="R12" s="2"/>
      <c r="S12" s="2">
        <v>162.6</v>
      </c>
      <c r="T12" s="2">
        <v>140.6</v>
      </c>
      <c r="U12" s="2">
        <v>179.8</v>
      </c>
      <c r="V12" s="2">
        <v>180.6</v>
      </c>
      <c r="W12" s="2">
        <v>202</v>
      </c>
      <c r="X12" s="2">
        <v>190.4</v>
      </c>
      <c r="Y12" s="2">
        <v>199.8</v>
      </c>
      <c r="Z12" s="2"/>
      <c r="AA12" s="2"/>
      <c r="AB12" s="2">
        <v>172</v>
      </c>
      <c r="AC12" s="2">
        <v>164.8</v>
      </c>
      <c r="AE12" s="8">
        <v>192.8</v>
      </c>
      <c r="AF12" s="8">
        <v>163.5</v>
      </c>
      <c r="AH12">
        <v>179</v>
      </c>
      <c r="AI12" s="2">
        <v>230.6</v>
      </c>
      <c r="AJ12" s="2">
        <v>221</v>
      </c>
      <c r="AK12" s="2">
        <v>285</v>
      </c>
      <c r="AM12" s="9">
        <v>308.8</v>
      </c>
      <c r="AN12" s="2">
        <v>201.2</v>
      </c>
      <c r="AO12" s="8">
        <v>188.3</v>
      </c>
    </row>
    <row r="13" spans="1:50">
      <c r="A13" t="s">
        <v>73</v>
      </c>
      <c r="B13" s="2">
        <v>169.8</v>
      </c>
      <c r="C13" s="2">
        <v>165.4</v>
      </c>
      <c r="D13" s="2">
        <v>165.2</v>
      </c>
      <c r="E13" s="2">
        <v>176.2</v>
      </c>
      <c r="F13" s="2">
        <v>199.6</v>
      </c>
      <c r="G13" s="2">
        <v>158.6</v>
      </c>
      <c r="H13" s="2">
        <v>163.19999999999999</v>
      </c>
      <c r="I13" s="2"/>
      <c r="J13" s="2">
        <v>251</v>
      </c>
      <c r="K13" s="2">
        <v>223.4</v>
      </c>
      <c r="L13" s="2">
        <v>179.2</v>
      </c>
      <c r="M13" s="2"/>
      <c r="N13" s="2"/>
      <c r="O13" s="2">
        <v>219.2</v>
      </c>
      <c r="P13" s="2"/>
      <c r="Q13" s="2">
        <v>169</v>
      </c>
      <c r="R13" s="2"/>
      <c r="S13" s="2">
        <v>160.19999999999999</v>
      </c>
      <c r="T13" s="2">
        <v>139.6</v>
      </c>
      <c r="U13" s="2">
        <v>180</v>
      </c>
      <c r="V13" s="2">
        <v>181</v>
      </c>
      <c r="W13" s="2">
        <v>202.4</v>
      </c>
      <c r="X13" s="2">
        <v>194</v>
      </c>
      <c r="Y13" s="2">
        <v>201.4</v>
      </c>
      <c r="Z13" s="2"/>
      <c r="AA13" s="2"/>
      <c r="AB13" s="2">
        <v>173.4</v>
      </c>
      <c r="AC13" s="2">
        <v>166</v>
      </c>
      <c r="AE13">
        <v>192.8</v>
      </c>
      <c r="AF13">
        <v>164.4</v>
      </c>
      <c r="AH13">
        <v>179.6</v>
      </c>
      <c r="AI13" s="2">
        <v>232.4</v>
      </c>
      <c r="AJ13" s="2">
        <v>222.6</v>
      </c>
      <c r="AK13" s="2">
        <v>276.60000000000002</v>
      </c>
      <c r="AM13">
        <v>305.8</v>
      </c>
      <c r="AN13" s="2">
        <v>200.4</v>
      </c>
      <c r="AO13">
        <v>186.6</v>
      </c>
    </row>
    <row r="14" spans="1:50">
      <c r="A14" t="s">
        <v>157</v>
      </c>
      <c r="B14" s="2">
        <f t="shared" ref="B14:AO14" si="0">B4-B3</f>
        <v>1.8000000000000114</v>
      </c>
      <c r="C14" s="2">
        <f t="shared" si="0"/>
        <v>-0.79999999999998295</v>
      </c>
      <c r="D14" s="2">
        <f t="shared" si="0"/>
        <v>-3.4000000000000057</v>
      </c>
      <c r="E14" s="2">
        <f t="shared" si="0"/>
        <v>0.20000000000001705</v>
      </c>
      <c r="F14" s="2">
        <f t="shared" si="0"/>
        <v>-2.8000000000000114</v>
      </c>
      <c r="G14" s="2">
        <f t="shared" si="0"/>
        <v>-3.2000000000000171</v>
      </c>
      <c r="H14" s="2">
        <f t="shared" si="0"/>
        <v>-2.2000000000000171</v>
      </c>
      <c r="I14" s="2">
        <f t="shared" si="0"/>
        <v>-1</v>
      </c>
      <c r="J14" s="2">
        <f t="shared" si="0"/>
        <v>1.1999999999999886</v>
      </c>
      <c r="K14" s="2">
        <f t="shared" si="0"/>
        <v>2.3999999999999773</v>
      </c>
      <c r="L14" s="2">
        <f t="shared" si="0"/>
        <v>-2</v>
      </c>
      <c r="M14" s="2">
        <f t="shared" si="0"/>
        <v>-1</v>
      </c>
      <c r="N14" s="2">
        <f t="shared" si="0"/>
        <v>-2</v>
      </c>
      <c r="O14" s="2">
        <f t="shared" si="0"/>
        <v>-0.80000000000001137</v>
      </c>
      <c r="P14" s="2">
        <f t="shared" si="0"/>
        <v>3</v>
      </c>
      <c r="Q14" s="2">
        <f t="shared" si="0"/>
        <v>0</v>
      </c>
      <c r="R14" s="2">
        <f t="shared" si="0"/>
        <v>-5.4000000000000057</v>
      </c>
      <c r="S14" s="2">
        <f t="shared" si="0"/>
        <v>-1.3999999999999773</v>
      </c>
      <c r="T14" s="2">
        <f t="shared" si="0"/>
        <v>-0.79999999999998295</v>
      </c>
      <c r="U14" s="2">
        <f t="shared" si="0"/>
        <v>-0.80000000000001137</v>
      </c>
      <c r="V14" s="2">
        <f t="shared" si="0"/>
        <v>-2</v>
      </c>
      <c r="W14" s="2">
        <f t="shared" si="0"/>
        <v>-0.19999999999998863</v>
      </c>
      <c r="X14" s="2">
        <f t="shared" si="0"/>
        <v>3.5999999999999943</v>
      </c>
      <c r="Y14" s="2">
        <f t="shared" si="0"/>
        <v>-1</v>
      </c>
      <c r="Z14" s="2">
        <f t="shared" si="0"/>
        <v>-2</v>
      </c>
      <c r="AA14" s="2">
        <f t="shared" si="0"/>
        <v>1.4000000000000057</v>
      </c>
      <c r="AB14" s="2">
        <f t="shared" si="0"/>
        <v>-3</v>
      </c>
      <c r="AC14" s="2">
        <f t="shared" si="0"/>
        <v>0.80000000000001137</v>
      </c>
      <c r="AD14" s="2">
        <f t="shared" si="0"/>
        <v>0</v>
      </c>
      <c r="AE14" s="2">
        <f t="shared" si="0"/>
        <v>0.19999999999998863</v>
      </c>
      <c r="AF14" s="2">
        <f t="shared" si="0"/>
        <v>-3.5999999999999943</v>
      </c>
      <c r="AG14" s="2">
        <f t="shared" si="0"/>
        <v>-1.5999999999999943</v>
      </c>
      <c r="AH14" s="2">
        <f t="shared" si="0"/>
        <v>1</v>
      </c>
      <c r="AI14" s="2">
        <f t="shared" si="0"/>
        <v>-0.30000000000001137</v>
      </c>
      <c r="AJ14" s="2">
        <f t="shared" si="0"/>
        <v>-1.4000000000000057</v>
      </c>
      <c r="AK14" s="2">
        <f t="shared" si="0"/>
        <v>-9.5999999999999659</v>
      </c>
      <c r="AL14" s="2">
        <f t="shared" si="0"/>
        <v>0.20000000000001705</v>
      </c>
      <c r="AM14" s="2">
        <f t="shared" si="0"/>
        <v>-5.1999999999999886</v>
      </c>
      <c r="AN14" s="2">
        <f t="shared" si="0"/>
        <v>0</v>
      </c>
      <c r="AO14" s="2">
        <f t="shared" si="0"/>
        <v>-0.59999999999999432</v>
      </c>
      <c r="AT14" s="2"/>
      <c r="AU14" s="2"/>
      <c r="AW14" s="10"/>
    </row>
    <row r="15" spans="1:50">
      <c r="A15" t="s">
        <v>158</v>
      </c>
      <c r="B15" s="2">
        <f t="shared" ref="B15:AH15" si="1">B5-B4</f>
        <v>-3.8000000000000114</v>
      </c>
      <c r="C15" s="2">
        <f t="shared" si="1"/>
        <v>1.4000000000000057</v>
      </c>
      <c r="D15" s="2">
        <f t="shared" si="1"/>
        <v>-0.59999999999999432</v>
      </c>
      <c r="E15" s="2">
        <f t="shared" si="1"/>
        <v>-3.6000000000000227</v>
      </c>
      <c r="F15" s="2">
        <f t="shared" si="1"/>
        <v>-0.59999999999999432</v>
      </c>
      <c r="G15" s="2">
        <f t="shared" si="1"/>
        <v>-0.59999999999999432</v>
      </c>
      <c r="H15" s="2">
        <f t="shared" si="1"/>
        <v>0.30000000000001137</v>
      </c>
      <c r="I15" s="2">
        <f t="shared" si="1"/>
        <v>-3</v>
      </c>
      <c r="J15" s="2">
        <f t="shared" si="1"/>
        <v>0</v>
      </c>
      <c r="K15" s="2">
        <f t="shared" si="1"/>
        <v>-3.1999999999999886</v>
      </c>
      <c r="L15" s="2">
        <f t="shared" si="1"/>
        <v>-2.4000000000000057</v>
      </c>
      <c r="M15" s="2">
        <f t="shared" si="1"/>
        <v>-1.7999999999999829</v>
      </c>
      <c r="N15" s="2">
        <f t="shared" si="1"/>
        <v>-2.8000000000000114</v>
      </c>
      <c r="O15" s="2">
        <f t="shared" si="1"/>
        <v>0.40000000000000568</v>
      </c>
      <c r="P15" s="2">
        <f t="shared" si="1"/>
        <v>-3</v>
      </c>
      <c r="Q15" s="2">
        <f t="shared" si="1"/>
        <v>0</v>
      </c>
      <c r="R15" s="2">
        <f t="shared" si="1"/>
        <v>-4.5999999999999943</v>
      </c>
      <c r="S15" s="2">
        <f t="shared" si="1"/>
        <v>-1</v>
      </c>
      <c r="T15" s="2">
        <f t="shared" si="1"/>
        <v>-0.80000000000001137</v>
      </c>
      <c r="U15" s="2">
        <f t="shared" si="1"/>
        <v>0.40000000000000568</v>
      </c>
      <c r="V15" s="2">
        <f t="shared" si="1"/>
        <v>-0.40000000000000568</v>
      </c>
      <c r="W15" s="2">
        <f t="shared" si="1"/>
        <v>0</v>
      </c>
      <c r="X15" s="2">
        <f t="shared" si="1"/>
        <v>-0.40000000000000568</v>
      </c>
      <c r="Y15" s="2">
        <f t="shared" si="1"/>
        <v>-1.8000000000000114</v>
      </c>
      <c r="Z15" s="2">
        <f t="shared" si="1"/>
        <v>1.8000000000000114</v>
      </c>
      <c r="AA15" s="2">
        <f t="shared" si="1"/>
        <v>-0.59999999999999432</v>
      </c>
      <c r="AB15" s="2">
        <f t="shared" si="1"/>
        <v>0</v>
      </c>
      <c r="AC15" s="2">
        <f t="shared" si="1"/>
        <v>0.19999999999998863</v>
      </c>
      <c r="AD15" s="2">
        <f t="shared" si="1"/>
        <v>1</v>
      </c>
      <c r="AE15" s="2">
        <f t="shared" si="1"/>
        <v>0.60000000000002274</v>
      </c>
      <c r="AF15" s="2">
        <f t="shared" si="1"/>
        <v>0.19999999999998863</v>
      </c>
      <c r="AG15" s="2">
        <f t="shared" si="1"/>
        <v>0.20000000000001705</v>
      </c>
      <c r="AH15" s="2">
        <f t="shared" si="1"/>
        <v>-1.4000000000000057</v>
      </c>
      <c r="AI15" s="2">
        <f>AI6-AI5</f>
        <v>2.6000000000000227</v>
      </c>
      <c r="AJ15" s="2">
        <f t="shared" ref="AJ15:AN18" si="2">AJ5-AJ4</f>
        <v>0.19999999999998863</v>
      </c>
      <c r="AK15" s="2">
        <f t="shared" si="2"/>
        <v>-0.19999999999998863</v>
      </c>
      <c r="AL15" s="2">
        <f t="shared" si="2"/>
        <v>1.1999999999999886</v>
      </c>
      <c r="AM15" s="2">
        <f t="shared" si="2"/>
        <v>3.1999999999999886</v>
      </c>
      <c r="AN15" s="2">
        <f t="shared" si="2"/>
        <v>-1.7999999999999829</v>
      </c>
      <c r="AO15" s="2">
        <f>AO4-AO3</f>
        <v>-0.59999999999999432</v>
      </c>
      <c r="AT15" s="2"/>
      <c r="AU15" s="2"/>
      <c r="AW15" s="2"/>
      <c r="AX15" s="2"/>
    </row>
    <row r="16" spans="1:50">
      <c r="A16" t="s">
        <v>159</v>
      </c>
      <c r="B16" s="2">
        <f t="shared" ref="B16:AH16" si="3">B6-B5</f>
        <v>0.60000000000002274</v>
      </c>
      <c r="C16" s="2">
        <f t="shared" si="3"/>
        <v>-0.40000000000000568</v>
      </c>
      <c r="D16" s="2">
        <f t="shared" si="3"/>
        <v>0.59999999999999432</v>
      </c>
      <c r="E16" s="2">
        <f t="shared" si="3"/>
        <v>0.40000000000000568</v>
      </c>
      <c r="F16" s="2">
        <f t="shared" si="3"/>
        <v>1</v>
      </c>
      <c r="G16" s="2">
        <f t="shared" si="3"/>
        <v>1.5999999999999943</v>
      </c>
      <c r="H16" s="2">
        <f t="shared" si="3"/>
        <v>0.30000000000001137</v>
      </c>
      <c r="I16" s="2">
        <f t="shared" si="3"/>
        <v>1.8000000000000114</v>
      </c>
      <c r="J16" s="2">
        <f t="shared" si="3"/>
        <v>0.60000000000002274</v>
      </c>
      <c r="K16" s="2">
        <f t="shared" si="3"/>
        <v>2.1999999999999886</v>
      </c>
      <c r="L16" s="2">
        <f t="shared" si="3"/>
        <v>2</v>
      </c>
      <c r="M16" s="2">
        <f t="shared" si="3"/>
        <v>1.1999999999999886</v>
      </c>
      <c r="N16" s="2">
        <f t="shared" si="3"/>
        <v>-1.1999999999999886</v>
      </c>
      <c r="O16" s="2">
        <f t="shared" si="3"/>
        <v>1.5999999999999943</v>
      </c>
      <c r="P16" s="2">
        <f t="shared" si="3"/>
        <v>-2</v>
      </c>
      <c r="Q16" s="2">
        <f t="shared" si="3"/>
        <v>-0.40000000000000568</v>
      </c>
      <c r="R16" s="2">
        <f t="shared" si="3"/>
        <v>1</v>
      </c>
      <c r="S16" s="2">
        <f t="shared" si="3"/>
        <v>-0.20000000000001705</v>
      </c>
      <c r="T16" s="2">
        <f t="shared" si="3"/>
        <v>-0.19999999999998863</v>
      </c>
      <c r="U16" s="2">
        <f t="shared" si="3"/>
        <v>-1</v>
      </c>
      <c r="V16" s="2">
        <f t="shared" si="3"/>
        <v>-0.20000000000001705</v>
      </c>
      <c r="W16" s="2">
        <f t="shared" si="3"/>
        <v>3.7999999999999829</v>
      </c>
      <c r="X16" s="2">
        <f t="shared" si="3"/>
        <v>-0.59999999999999432</v>
      </c>
      <c r="Y16" s="2">
        <f t="shared" si="3"/>
        <v>0.80000000000001137</v>
      </c>
      <c r="Z16" s="2">
        <f t="shared" si="3"/>
        <v>9.9999999999994316E-2</v>
      </c>
      <c r="AA16" s="2">
        <f t="shared" si="3"/>
        <v>-0.59999999999999432</v>
      </c>
      <c r="AB16" s="2">
        <f t="shared" si="3"/>
        <v>0.40000000000000568</v>
      </c>
      <c r="AC16" s="2">
        <f t="shared" si="3"/>
        <v>0.40000000000000568</v>
      </c>
      <c r="AD16" s="2">
        <f t="shared" si="3"/>
        <v>-0.79999999999998295</v>
      </c>
      <c r="AE16" s="2">
        <f t="shared" si="3"/>
        <v>-2</v>
      </c>
      <c r="AF16" s="2">
        <f t="shared" si="3"/>
        <v>1</v>
      </c>
      <c r="AG16" s="2">
        <f t="shared" si="3"/>
        <v>0.59999999999999432</v>
      </c>
      <c r="AH16" s="2">
        <f t="shared" si="3"/>
        <v>-0.80000000000001137</v>
      </c>
      <c r="AI16" s="2">
        <f>AI7-AI6</f>
        <v>-0.40000000000000568</v>
      </c>
      <c r="AJ16" s="2">
        <f t="shared" si="2"/>
        <v>-0.19999999999998863</v>
      </c>
      <c r="AK16" s="2">
        <f t="shared" si="2"/>
        <v>-2.4000000000000341</v>
      </c>
      <c r="AL16" s="2">
        <f t="shared" si="2"/>
        <v>-1</v>
      </c>
      <c r="AM16" s="2">
        <f t="shared" si="2"/>
        <v>-2.0999999999999659</v>
      </c>
      <c r="AN16" s="2">
        <f t="shared" si="2"/>
        <v>0.39999999999997726</v>
      </c>
      <c r="AO16" s="2">
        <f>AO5-AO4</f>
        <v>2.7999999999999829</v>
      </c>
      <c r="AT16" s="2"/>
      <c r="AU16" s="2"/>
      <c r="AW16" s="2"/>
      <c r="AX16" s="2"/>
    </row>
    <row r="17" spans="1:50">
      <c r="A17" t="s">
        <v>150</v>
      </c>
      <c r="B17" s="2">
        <f t="shared" ref="B17:AH17" si="4">B7-B6</f>
        <v>-2.2000000000000171</v>
      </c>
      <c r="C17" s="2">
        <f t="shared" si="4"/>
        <v>0</v>
      </c>
      <c r="D17" s="2">
        <f t="shared" si="4"/>
        <v>-2.7999999999999829</v>
      </c>
      <c r="E17" s="2">
        <f t="shared" si="4"/>
        <v>-3.4000000000000057</v>
      </c>
      <c r="F17" s="2">
        <f t="shared" si="4"/>
        <v>0.59999999999999432</v>
      </c>
      <c r="G17" s="2">
        <f t="shared" si="4"/>
        <v>0.40000000000000568</v>
      </c>
      <c r="H17" s="2">
        <f t="shared" si="4"/>
        <v>2.3999999999999773</v>
      </c>
      <c r="I17" s="2">
        <f t="shared" si="4"/>
        <v>-0.60000000000002274</v>
      </c>
      <c r="J17" s="2">
        <f t="shared" si="4"/>
        <v>-0.40000000000000568</v>
      </c>
      <c r="K17" s="2">
        <f t="shared" si="4"/>
        <v>-2</v>
      </c>
      <c r="L17" s="2">
        <f t="shared" si="4"/>
        <v>-1</v>
      </c>
      <c r="M17" s="2">
        <f t="shared" si="4"/>
        <v>-0.19999999999998863</v>
      </c>
      <c r="N17" s="2">
        <f t="shared" si="4"/>
        <v>-3.8000000000000114</v>
      </c>
      <c r="O17" s="2">
        <f t="shared" si="4"/>
        <v>-2.4000000000000057</v>
      </c>
      <c r="P17" s="2">
        <f t="shared" si="4"/>
        <v>1.6000000000000227</v>
      </c>
      <c r="Q17" s="2">
        <f t="shared" si="4"/>
        <v>0.20000000000001705</v>
      </c>
      <c r="R17" s="2">
        <f t="shared" si="4"/>
        <v>1</v>
      </c>
      <c r="S17" s="2">
        <f t="shared" si="4"/>
        <v>-0.19999999999998863</v>
      </c>
      <c r="T17" s="2">
        <f t="shared" si="4"/>
        <v>1.5999999999999943</v>
      </c>
      <c r="U17" s="2">
        <f t="shared" si="4"/>
        <v>0.80000000000001137</v>
      </c>
      <c r="V17" s="2">
        <f t="shared" si="4"/>
        <v>0.20000000000001705</v>
      </c>
      <c r="W17" s="2">
        <f t="shared" si="4"/>
        <v>-2</v>
      </c>
      <c r="X17" s="2">
        <f t="shared" si="4"/>
        <v>0</v>
      </c>
      <c r="Y17" s="2">
        <f t="shared" si="4"/>
        <v>1.7999999999999829</v>
      </c>
      <c r="Z17" s="2">
        <f t="shared" si="4"/>
        <v>9.9999999999994316E-2</v>
      </c>
      <c r="AA17" s="2">
        <f t="shared" si="4"/>
        <v>1.4000000000000057</v>
      </c>
      <c r="AB17" s="2">
        <f t="shared" si="4"/>
        <v>-1</v>
      </c>
      <c r="AC17" s="2">
        <f t="shared" si="4"/>
        <v>-0.19999999999998863</v>
      </c>
      <c r="AD17" s="2">
        <f t="shared" si="4"/>
        <v>1.5999999999999943</v>
      </c>
      <c r="AE17" s="2">
        <f t="shared" si="4"/>
        <v>1.3999999999999773</v>
      </c>
      <c r="AF17" s="2">
        <f t="shared" si="4"/>
        <v>-1.5999999999999943</v>
      </c>
      <c r="AG17" s="2">
        <f t="shared" si="4"/>
        <v>0.59999999999999432</v>
      </c>
      <c r="AH17" s="2">
        <f t="shared" si="4"/>
        <v>2.2000000000000171</v>
      </c>
      <c r="AI17" s="2">
        <f>AI8-AI7</f>
        <v>0.59999999999999432</v>
      </c>
      <c r="AJ17" s="2">
        <f t="shared" si="2"/>
        <v>-2.8000000000000114</v>
      </c>
      <c r="AK17" s="2">
        <f t="shared" si="2"/>
        <v>-0.59999999999996589</v>
      </c>
      <c r="AL17" s="2">
        <f t="shared" si="2"/>
        <v>0.59999999999999432</v>
      </c>
      <c r="AM17" s="2">
        <f t="shared" si="2"/>
        <v>-2.1000000000000227</v>
      </c>
      <c r="AN17" s="2">
        <f t="shared" si="2"/>
        <v>-1.1999999999999886</v>
      </c>
      <c r="AO17" s="2">
        <f>AO6-AO5</f>
        <v>-0.69999999999998863</v>
      </c>
      <c r="AT17" s="2"/>
      <c r="AU17" s="2"/>
      <c r="AW17" s="2"/>
      <c r="AX17" s="2"/>
    </row>
    <row r="18" spans="1:50">
      <c r="A18" t="s">
        <v>151</v>
      </c>
      <c r="B18" s="2">
        <f t="shared" ref="B18:AH18" si="5">B8-B7</f>
        <v>-2.1999999999999886</v>
      </c>
      <c r="C18" s="2">
        <f t="shared" si="5"/>
        <v>1.4000000000000057</v>
      </c>
      <c r="D18" s="2">
        <f t="shared" si="5"/>
        <v>3</v>
      </c>
      <c r="E18" s="2">
        <f t="shared" si="5"/>
        <v>0.20000000000001705</v>
      </c>
      <c r="F18" s="2">
        <f t="shared" si="5"/>
        <v>-0.39999999999997726</v>
      </c>
      <c r="G18" s="2">
        <f t="shared" si="5"/>
        <v>-1.1999999999999886</v>
      </c>
      <c r="H18" s="2">
        <f t="shared" si="5"/>
        <v>-2</v>
      </c>
      <c r="I18" s="2">
        <f t="shared" si="5"/>
        <v>-0.59999999999996589</v>
      </c>
      <c r="J18" s="2">
        <f t="shared" si="5"/>
        <v>0.79999999999998295</v>
      </c>
      <c r="K18" s="2">
        <f t="shared" si="5"/>
        <v>0.40000000000000568</v>
      </c>
      <c r="L18" s="2">
        <f t="shared" si="5"/>
        <v>-2</v>
      </c>
      <c r="M18" s="2">
        <f t="shared" si="5"/>
        <v>0.19999999999998863</v>
      </c>
      <c r="N18" s="2">
        <f t="shared" si="5"/>
        <v>0.20000000000001705</v>
      </c>
      <c r="O18" s="2">
        <f t="shared" si="5"/>
        <v>-0.79999999999998295</v>
      </c>
      <c r="P18" s="2">
        <f t="shared" si="5"/>
        <v>1.1999999999999886</v>
      </c>
      <c r="Q18" s="2">
        <f t="shared" si="5"/>
        <v>-0.80000000000001137</v>
      </c>
      <c r="R18" s="2">
        <f t="shared" si="5"/>
        <v>0.80000000000001137</v>
      </c>
      <c r="S18" s="2">
        <f t="shared" si="5"/>
        <v>-0.20000000000001705</v>
      </c>
      <c r="T18" s="2">
        <f t="shared" si="5"/>
        <v>-1.8000000000000114</v>
      </c>
      <c r="U18" s="2">
        <f t="shared" si="5"/>
        <v>0.79999999999998295</v>
      </c>
      <c r="V18" s="2">
        <f t="shared" si="5"/>
        <v>0.19999999999998863</v>
      </c>
      <c r="W18" s="2">
        <f t="shared" si="5"/>
        <v>0.40000000000000568</v>
      </c>
      <c r="X18" s="2">
        <f t="shared" si="5"/>
        <v>-1.8000000000000114</v>
      </c>
      <c r="Y18" s="2">
        <f t="shared" si="5"/>
        <v>-2.3999999999999773</v>
      </c>
      <c r="Z18" s="2">
        <f t="shared" si="5"/>
        <v>-2.7999999999999829</v>
      </c>
      <c r="AA18" s="2">
        <f t="shared" si="5"/>
        <v>-1</v>
      </c>
      <c r="AB18" s="2">
        <f t="shared" si="5"/>
        <v>-0.40000000000000568</v>
      </c>
      <c r="AC18" s="2">
        <f t="shared" si="5"/>
        <v>-0.40000000000000568</v>
      </c>
      <c r="AD18" s="2">
        <f t="shared" si="5"/>
        <v>1</v>
      </c>
      <c r="AE18" s="2">
        <f t="shared" si="5"/>
        <v>-0.59999999999999432</v>
      </c>
      <c r="AF18" s="2">
        <f t="shared" si="5"/>
        <v>1.5999999999999943</v>
      </c>
      <c r="AG18" s="2">
        <f t="shared" si="5"/>
        <v>1.1999999999999886</v>
      </c>
      <c r="AH18" s="2">
        <f t="shared" si="5"/>
        <v>-1.4000000000000057</v>
      </c>
      <c r="AI18" s="2">
        <f t="shared" ref="AI18:AI23" si="6">AI8-AI7</f>
        <v>0.59999999999999432</v>
      </c>
      <c r="AJ18" s="2">
        <f t="shared" si="2"/>
        <v>2.2000000000000171</v>
      </c>
      <c r="AK18" s="2">
        <f t="shared" si="2"/>
        <v>-2.4000000000000341</v>
      </c>
      <c r="AL18" s="2">
        <f t="shared" si="2"/>
        <v>-1.1999999999999886</v>
      </c>
      <c r="AM18" s="2">
        <f t="shared" si="2"/>
        <v>0.60000000000002274</v>
      </c>
      <c r="AN18" s="2">
        <f t="shared" si="2"/>
        <v>-3</v>
      </c>
      <c r="AO18" s="2">
        <f>AO7-AO6</f>
        <v>-0.69999999999998863</v>
      </c>
      <c r="AT18" s="2"/>
      <c r="AU18" s="2"/>
      <c r="AW18" s="2"/>
      <c r="AX18" s="2"/>
    </row>
    <row r="19" spans="1:50">
      <c r="A19" t="s">
        <v>152</v>
      </c>
      <c r="B19" s="2">
        <f t="shared" ref="B19:H23" si="7">B9-B8</f>
        <v>1.4000000000000057</v>
      </c>
      <c r="C19" s="2">
        <f t="shared" si="7"/>
        <v>-1</v>
      </c>
      <c r="D19" s="2">
        <f t="shared" si="7"/>
        <v>-3</v>
      </c>
      <c r="E19" s="2">
        <f t="shared" si="7"/>
        <v>-1.4000000000000057</v>
      </c>
      <c r="F19" s="2">
        <f t="shared" si="7"/>
        <v>0</v>
      </c>
      <c r="G19" s="2">
        <f t="shared" si="7"/>
        <v>-0.60000000000002274</v>
      </c>
      <c r="H19" s="2">
        <f t="shared" si="7"/>
        <v>-3.3999999999999773</v>
      </c>
      <c r="I19" s="2"/>
      <c r="J19" s="2">
        <f t="shared" ref="J19" si="8">J9-J8</f>
        <v>-0.29999999999998295</v>
      </c>
      <c r="K19" s="2">
        <f>K9-K8</f>
        <v>0.80000000000001137</v>
      </c>
      <c r="L19" s="2">
        <f>L9-L8</f>
        <v>-3.3999999999999773</v>
      </c>
      <c r="M19" s="2">
        <f>M9-M8</f>
        <v>-1.4000000000000057</v>
      </c>
      <c r="N19" s="2"/>
      <c r="O19" s="2">
        <f>O9-O8</f>
        <v>0.59999999999999432</v>
      </c>
      <c r="P19" s="2"/>
      <c r="Q19" s="2">
        <f>Q9-Q8</f>
        <v>0</v>
      </c>
      <c r="R19" s="2"/>
      <c r="S19" s="2">
        <f t="shared" ref="S19:Y23" si="9">S9-S8</f>
        <v>1.6000000000000227</v>
      </c>
      <c r="T19" s="2">
        <f t="shared" si="9"/>
        <v>2.8000000000000114</v>
      </c>
      <c r="U19" s="2">
        <f t="shared" si="9"/>
        <v>-1.5999999999999943</v>
      </c>
      <c r="V19" s="2">
        <f t="shared" si="9"/>
        <v>-1.4000000000000057</v>
      </c>
      <c r="W19" s="2">
        <f t="shared" si="9"/>
        <v>0.80000000000001137</v>
      </c>
      <c r="X19" s="2">
        <f t="shared" si="9"/>
        <v>-1.1999999999999886</v>
      </c>
      <c r="Y19" s="2">
        <f t="shared" si="9"/>
        <v>1.5999999999999943</v>
      </c>
      <c r="Z19" s="2"/>
      <c r="AA19" s="2"/>
      <c r="AB19" s="2">
        <f t="shared" ref="AB19:AC23" si="10">AB9-AB8</f>
        <v>1.5999999999999943</v>
      </c>
      <c r="AC19" s="2">
        <f t="shared" si="10"/>
        <v>-1.2000000000000171</v>
      </c>
      <c r="AD19" s="2"/>
      <c r="AE19" s="2">
        <f t="shared" ref="AE19:AF23" si="11">AE9-AE8</f>
        <v>-1.5999999999999943</v>
      </c>
      <c r="AF19" s="2">
        <f t="shared" si="11"/>
        <v>-1.7999999999999829</v>
      </c>
      <c r="AG19" s="2"/>
      <c r="AH19" s="2">
        <f>AH9-AH8</f>
        <v>1.4000000000000057</v>
      </c>
      <c r="AI19" s="2">
        <f t="shared" si="6"/>
        <v>-2</v>
      </c>
      <c r="AJ19" s="2">
        <f t="shared" ref="AJ19:AK23" si="12">AJ9-AJ8</f>
        <v>-2</v>
      </c>
      <c r="AK19" s="2">
        <f t="shared" si="12"/>
        <v>-2</v>
      </c>
      <c r="AL19" s="2"/>
      <c r="AM19" s="2">
        <f t="shared" ref="AM19:AO22" si="13">AM9-AM8</f>
        <v>0.39999999999997726</v>
      </c>
      <c r="AN19" s="2">
        <f t="shared" si="13"/>
        <v>0.19999999999998863</v>
      </c>
      <c r="AO19" s="2">
        <f t="shared" si="13"/>
        <v>1</v>
      </c>
      <c r="AT19" s="2"/>
      <c r="AU19" s="2"/>
      <c r="AW19" s="2"/>
      <c r="AX19" s="2"/>
    </row>
    <row r="20" spans="1:50">
      <c r="A20" t="s">
        <v>153</v>
      </c>
      <c r="B20" s="2">
        <f t="shared" si="7"/>
        <v>-1.2000000000000171</v>
      </c>
      <c r="C20" s="2">
        <f t="shared" si="7"/>
        <v>0.19999999999998863</v>
      </c>
      <c r="D20" s="2">
        <f t="shared" si="7"/>
        <v>0.39999999999997726</v>
      </c>
      <c r="E20" s="2">
        <f t="shared" si="7"/>
        <v>-1.5999999999999943</v>
      </c>
      <c r="F20" s="2">
        <f t="shared" si="7"/>
        <v>-2.8000000000000114</v>
      </c>
      <c r="G20" s="2">
        <f t="shared" si="7"/>
        <v>0.5</v>
      </c>
      <c r="H20" s="2">
        <f t="shared" si="7"/>
        <v>0.39999999999997726</v>
      </c>
      <c r="I20" s="2"/>
      <c r="J20" s="2">
        <f t="shared" ref="J20" si="14">J10-J9</f>
        <v>-0.30000000000001137</v>
      </c>
      <c r="K20" s="2">
        <f t="shared" ref="K20:L23" si="15">K10-K9</f>
        <v>0.79999999999998295</v>
      </c>
      <c r="L20" s="2">
        <f t="shared" si="15"/>
        <v>4</v>
      </c>
      <c r="M20" s="2"/>
      <c r="N20" s="2"/>
      <c r="O20" s="2">
        <f>O10-O9</f>
        <v>0</v>
      </c>
      <c r="P20" s="2"/>
      <c r="Q20" s="2">
        <f>Q10-Q9</f>
        <v>-0.80000000000001137</v>
      </c>
      <c r="R20" s="2"/>
      <c r="S20" s="2">
        <f t="shared" si="9"/>
        <v>-2.2000000000000171</v>
      </c>
      <c r="T20" s="2">
        <f t="shared" si="9"/>
        <v>-3.4000000000000057</v>
      </c>
      <c r="U20" s="2">
        <f t="shared" si="9"/>
        <v>0.40000000000000568</v>
      </c>
      <c r="V20" s="2">
        <f t="shared" si="9"/>
        <v>-0.79999999999998295</v>
      </c>
      <c r="W20" s="2">
        <f t="shared" si="9"/>
        <v>-1.4000000000000057</v>
      </c>
      <c r="X20" s="2">
        <f t="shared" si="9"/>
        <v>2.8000000000000114</v>
      </c>
      <c r="Y20" s="2">
        <f t="shared" si="9"/>
        <v>-1.0999999999999943</v>
      </c>
      <c r="Z20" s="2"/>
      <c r="AA20" s="2"/>
      <c r="AB20" s="2">
        <f t="shared" si="10"/>
        <v>-1</v>
      </c>
      <c r="AC20" s="2">
        <f t="shared" si="10"/>
        <v>-1.7999999999999829</v>
      </c>
      <c r="AD20" s="2"/>
      <c r="AE20" s="2">
        <f t="shared" si="11"/>
        <v>1.1999999999999886</v>
      </c>
      <c r="AF20" s="2">
        <f t="shared" si="11"/>
        <v>2.7999999999999829</v>
      </c>
      <c r="AG20" s="2"/>
      <c r="AH20" s="2">
        <f>AH10-AH9</f>
        <v>9.9999999999994316E-2</v>
      </c>
      <c r="AI20" s="2">
        <f t="shared" si="6"/>
        <v>-0.19999999999998863</v>
      </c>
      <c r="AJ20" s="2">
        <f t="shared" si="12"/>
        <v>-2.4000000000000057</v>
      </c>
      <c r="AK20" s="2">
        <f t="shared" si="12"/>
        <v>-2.1999999999999886</v>
      </c>
      <c r="AL20" s="2"/>
      <c r="AM20" s="2">
        <f t="shared" si="13"/>
        <v>0.40000000000003411</v>
      </c>
      <c r="AN20" s="2">
        <f t="shared" si="13"/>
        <v>-3.1999999999999886</v>
      </c>
      <c r="AO20" s="2">
        <f t="shared" si="13"/>
        <v>-0.80000000000001137</v>
      </c>
      <c r="AT20" s="2"/>
      <c r="AU20" s="2"/>
      <c r="AW20" s="2"/>
      <c r="AX20" s="2"/>
    </row>
    <row r="21" spans="1:50">
      <c r="A21" t="s">
        <v>154</v>
      </c>
      <c r="B21" s="2">
        <f t="shared" si="7"/>
        <v>3.2000000000000171</v>
      </c>
      <c r="C21" s="2">
        <f t="shared" si="7"/>
        <v>1</v>
      </c>
      <c r="D21" s="2">
        <f t="shared" si="7"/>
        <v>0</v>
      </c>
      <c r="E21" s="2">
        <f t="shared" si="7"/>
        <v>2</v>
      </c>
      <c r="F21" s="2">
        <f t="shared" si="7"/>
        <v>0.90000000000000568</v>
      </c>
      <c r="G21" s="2">
        <f t="shared" si="7"/>
        <v>-9.9999999999994316E-2</v>
      </c>
      <c r="H21" s="2">
        <f t="shared" si="7"/>
        <v>-1.7999999999999829</v>
      </c>
      <c r="I21" s="2"/>
      <c r="J21" s="2">
        <f t="shared" ref="J21" si="16">J11-J10</f>
        <v>0.59999999999999432</v>
      </c>
      <c r="K21" s="2">
        <f t="shared" si="15"/>
        <v>-1.5999999999999943</v>
      </c>
      <c r="L21" s="2">
        <f t="shared" si="15"/>
        <v>2.3999999999999773</v>
      </c>
      <c r="M21" s="2"/>
      <c r="N21" s="2"/>
      <c r="O21" s="2">
        <f>O11-O10</f>
        <v>2</v>
      </c>
      <c r="P21" s="2"/>
      <c r="Q21" s="2">
        <f>Q11-Q10</f>
        <v>0</v>
      </c>
      <c r="R21" s="2"/>
      <c r="S21" s="2">
        <f t="shared" si="9"/>
        <v>-1.7999999999999829</v>
      </c>
      <c r="T21" s="2">
        <f t="shared" si="9"/>
        <v>1.2000000000000171</v>
      </c>
      <c r="U21" s="2">
        <f t="shared" si="9"/>
        <v>1.4000000000000057</v>
      </c>
      <c r="V21" s="2">
        <f t="shared" si="9"/>
        <v>1.4000000000000057</v>
      </c>
      <c r="W21" s="2">
        <f t="shared" si="9"/>
        <v>-0.40000000000000568</v>
      </c>
      <c r="X21" s="2">
        <f t="shared" si="9"/>
        <v>0.19999999999998863</v>
      </c>
      <c r="Y21" s="2">
        <f t="shared" si="9"/>
        <v>-1.1000000000000227</v>
      </c>
      <c r="Z21" s="2"/>
      <c r="AA21" s="2"/>
      <c r="AB21" s="2">
        <f t="shared" si="10"/>
        <v>0</v>
      </c>
      <c r="AC21" s="2">
        <f t="shared" si="10"/>
        <v>1.7999999999999829</v>
      </c>
      <c r="AD21" s="2"/>
      <c r="AE21" s="2">
        <f t="shared" si="11"/>
        <v>0.60000000000002274</v>
      </c>
      <c r="AF21" s="2">
        <f t="shared" si="11"/>
        <v>-3.5999999999999943</v>
      </c>
      <c r="AG21" s="2"/>
      <c r="AH21" s="2">
        <f>AH11-AH10</f>
        <v>0</v>
      </c>
      <c r="AI21" s="2">
        <f t="shared" si="6"/>
        <v>-2.4000000000000057</v>
      </c>
      <c r="AJ21" s="2">
        <f t="shared" si="12"/>
        <v>1.4000000000000057</v>
      </c>
      <c r="AK21" s="2">
        <f t="shared" si="12"/>
        <v>-5.8000000000000114</v>
      </c>
      <c r="AL21" s="2"/>
      <c r="AM21" s="2">
        <f t="shared" si="13"/>
        <v>-1.8000000000000114</v>
      </c>
      <c r="AN21" s="2">
        <f t="shared" si="13"/>
        <v>0.80000000000001137</v>
      </c>
      <c r="AO21" s="2">
        <f t="shared" si="13"/>
        <v>0.40000000000000568</v>
      </c>
      <c r="AT21" s="2"/>
      <c r="AU21" s="2"/>
      <c r="AW21" s="2"/>
      <c r="AX21" s="2"/>
    </row>
    <row r="22" spans="1:50">
      <c r="A22" t="s">
        <v>155</v>
      </c>
      <c r="B22" s="2">
        <f t="shared" si="7"/>
        <v>3.7999999999999829</v>
      </c>
      <c r="C22" s="2">
        <f t="shared" si="7"/>
        <v>-0.19999999999998863</v>
      </c>
      <c r="D22" s="2">
        <f t="shared" si="7"/>
        <v>0.40000000000000568</v>
      </c>
      <c r="E22" s="2">
        <f t="shared" si="7"/>
        <v>-1.2000000000000171</v>
      </c>
      <c r="F22" s="2">
        <f t="shared" si="7"/>
        <v>0.90000000000000568</v>
      </c>
      <c r="G22" s="2">
        <f t="shared" si="7"/>
        <v>-1.4000000000000057</v>
      </c>
      <c r="H22" s="2">
        <f t="shared" si="7"/>
        <v>0.40000000000000568</v>
      </c>
      <c r="I22" s="2"/>
      <c r="J22" s="2">
        <f>J12-J11</f>
        <v>1</v>
      </c>
      <c r="K22" s="2">
        <f t="shared" si="15"/>
        <v>-2.7999999999999829</v>
      </c>
      <c r="L22" s="2">
        <f t="shared" si="15"/>
        <v>-3</v>
      </c>
      <c r="M22" s="2"/>
      <c r="N22" s="2"/>
      <c r="O22" s="2">
        <f>O12-O11</f>
        <v>1</v>
      </c>
      <c r="P22" s="2"/>
      <c r="Q22" s="2">
        <f>Q12-Q11</f>
        <v>1.2000000000000171</v>
      </c>
      <c r="R22" s="2"/>
      <c r="S22" s="2">
        <f t="shared" si="9"/>
        <v>0.79999999999998295</v>
      </c>
      <c r="T22" s="2">
        <f t="shared" si="9"/>
        <v>0.79999999999998295</v>
      </c>
      <c r="U22" s="2">
        <f t="shared" si="9"/>
        <v>1.4000000000000057</v>
      </c>
      <c r="V22" s="2">
        <f t="shared" si="9"/>
        <v>-1.2000000000000171</v>
      </c>
      <c r="W22" s="2">
        <f t="shared" si="9"/>
        <v>1</v>
      </c>
      <c r="X22" s="2">
        <f t="shared" si="9"/>
        <v>-0.59999999999999432</v>
      </c>
      <c r="Y22" s="2">
        <f t="shared" si="9"/>
        <v>4.6000000000000227</v>
      </c>
      <c r="Z22" s="2"/>
      <c r="AA22" s="2"/>
      <c r="AB22" s="2">
        <f t="shared" si="10"/>
        <v>0.40000000000000568</v>
      </c>
      <c r="AC22" s="2">
        <f t="shared" si="10"/>
        <v>-0.39999999999997726</v>
      </c>
      <c r="AD22" s="2"/>
      <c r="AE22" s="2">
        <f t="shared" si="11"/>
        <v>0</v>
      </c>
      <c r="AF22" s="2">
        <f t="shared" si="11"/>
        <v>0.90000000000000568</v>
      </c>
      <c r="AG22" s="2"/>
      <c r="AH22" s="2">
        <f>AH12-AH11</f>
        <v>9.9999999999994316E-2</v>
      </c>
      <c r="AI22" s="2">
        <f t="shared" si="6"/>
        <v>1.1999999999999886</v>
      </c>
      <c r="AJ22" s="2">
        <f t="shared" si="12"/>
        <v>1.5999999999999943</v>
      </c>
      <c r="AK22" s="2">
        <f t="shared" si="12"/>
        <v>8.8000000000000114</v>
      </c>
      <c r="AL22" s="2"/>
      <c r="AM22" s="2">
        <f t="shared" si="13"/>
        <v>-3</v>
      </c>
      <c r="AN22" s="2">
        <f t="shared" si="13"/>
        <v>-2.6000000000000227</v>
      </c>
      <c r="AO22" s="2">
        <f t="shared" si="13"/>
        <v>-1.6999999999999886</v>
      </c>
      <c r="AT22" s="2"/>
      <c r="AU22" s="2"/>
      <c r="AW22" s="2"/>
      <c r="AX22" s="2"/>
    </row>
    <row r="23" spans="1:50">
      <c r="A23" t="s">
        <v>156</v>
      </c>
      <c r="B23" s="2">
        <f t="shared" si="7"/>
        <v>-6.7999999999999829</v>
      </c>
      <c r="C23" s="2">
        <f t="shared" si="7"/>
        <v>-0.40000000000000568</v>
      </c>
      <c r="D23" s="2">
        <f t="shared" si="7"/>
        <v>-3.4000000000000057</v>
      </c>
      <c r="E23" s="2">
        <f t="shared" si="7"/>
        <v>0</v>
      </c>
      <c r="F23" s="2">
        <f t="shared" si="7"/>
        <v>0.79999999999998295</v>
      </c>
      <c r="G23" s="2">
        <f t="shared" si="7"/>
        <v>1.4000000000000057</v>
      </c>
      <c r="H23" s="2">
        <f t="shared" si="7"/>
        <v>0.39999999999997726</v>
      </c>
      <c r="I23" s="2"/>
      <c r="J23" s="2">
        <f>J13-J12</f>
        <v>2.8000000000000114</v>
      </c>
      <c r="K23" s="2">
        <f t="shared" si="15"/>
        <v>-1.4000000000000057</v>
      </c>
      <c r="L23" s="2">
        <f t="shared" si="15"/>
        <v>2</v>
      </c>
      <c r="M23" s="2"/>
      <c r="N23" s="2"/>
      <c r="O23" s="2">
        <f>O13-O12</f>
        <v>0.79999999999998295</v>
      </c>
      <c r="P23" s="2"/>
      <c r="Q23" s="2">
        <f>Q13-Q12</f>
        <v>-1.4000000000000057</v>
      </c>
      <c r="R23" s="2"/>
      <c r="S23" s="2">
        <f t="shared" si="9"/>
        <v>-2.4000000000000057</v>
      </c>
      <c r="T23" s="2">
        <f t="shared" si="9"/>
        <v>-1</v>
      </c>
      <c r="U23" s="2">
        <f t="shared" si="9"/>
        <v>0.19999999999998863</v>
      </c>
      <c r="V23" s="2">
        <f t="shared" si="9"/>
        <v>0.40000000000000568</v>
      </c>
      <c r="W23" s="2">
        <f t="shared" si="9"/>
        <v>0.40000000000000568</v>
      </c>
      <c r="X23" s="2">
        <f t="shared" si="9"/>
        <v>3.5999999999999943</v>
      </c>
      <c r="Y23" s="2">
        <f t="shared" si="9"/>
        <v>1.5999999999999943</v>
      </c>
      <c r="Z23" s="2"/>
      <c r="AA23" s="2"/>
      <c r="AB23" s="2">
        <f t="shared" si="10"/>
        <v>1.4000000000000057</v>
      </c>
      <c r="AC23" s="2">
        <f t="shared" si="10"/>
        <v>1.1999999999999886</v>
      </c>
      <c r="AD23" s="2"/>
      <c r="AE23" s="2">
        <f t="shared" si="11"/>
        <v>0</v>
      </c>
      <c r="AF23" s="2">
        <f t="shared" si="11"/>
        <v>0.90000000000000568</v>
      </c>
      <c r="AG23" s="2"/>
      <c r="AH23" s="2">
        <f>AH13-AH12</f>
        <v>0.59999999999999432</v>
      </c>
      <c r="AI23" s="2">
        <f t="shared" si="6"/>
        <v>1.8000000000000114</v>
      </c>
      <c r="AJ23" s="2">
        <f t="shared" si="12"/>
        <v>1.5999999999999943</v>
      </c>
      <c r="AK23" s="2">
        <f t="shared" si="12"/>
        <v>-8.3999999999999773</v>
      </c>
      <c r="AL23" s="2"/>
      <c r="AM23" s="2">
        <f t="shared" ref="AM23:AN23" si="17">AM13-AM12</f>
        <v>-3</v>
      </c>
      <c r="AN23" s="2">
        <f t="shared" si="17"/>
        <v>-0.79999999999998295</v>
      </c>
      <c r="AO23" s="2">
        <f>AO13-AO12</f>
        <v>-1.7000000000000171</v>
      </c>
      <c r="AT23" s="2"/>
      <c r="AU23" s="2"/>
      <c r="AW23" s="2"/>
      <c r="AX23" s="2"/>
    </row>
    <row r="24" spans="1:50">
      <c r="A24" t="s">
        <v>160</v>
      </c>
      <c r="B24" s="2">
        <v>1</v>
      </c>
      <c r="C24" s="2">
        <v>1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>
        <v>0</v>
      </c>
      <c r="J24" s="2">
        <v>1</v>
      </c>
      <c r="K24" s="2">
        <v>1</v>
      </c>
      <c r="L24" s="2">
        <v>1</v>
      </c>
      <c r="M24" s="2">
        <v>0</v>
      </c>
      <c r="N24" s="2">
        <v>0</v>
      </c>
      <c r="O24" s="2">
        <v>1</v>
      </c>
      <c r="P24" s="2">
        <v>0</v>
      </c>
      <c r="Q24" s="2">
        <v>1</v>
      </c>
      <c r="R24" s="2">
        <v>0</v>
      </c>
      <c r="S24" s="2">
        <v>1</v>
      </c>
      <c r="T24" s="2">
        <v>1</v>
      </c>
      <c r="U24" s="2">
        <v>1</v>
      </c>
      <c r="V24" s="2">
        <v>1</v>
      </c>
      <c r="W24" s="2">
        <v>1</v>
      </c>
      <c r="X24" s="2">
        <v>1</v>
      </c>
      <c r="Y24" s="2">
        <v>1</v>
      </c>
      <c r="Z24" s="2">
        <v>0</v>
      </c>
      <c r="AA24" s="2">
        <v>0</v>
      </c>
      <c r="AB24" s="2">
        <v>1</v>
      </c>
      <c r="AC24" s="2">
        <v>1</v>
      </c>
      <c r="AD24" s="2">
        <v>0</v>
      </c>
      <c r="AE24" s="2">
        <v>1</v>
      </c>
      <c r="AF24" s="2">
        <v>1</v>
      </c>
      <c r="AG24" s="2">
        <v>0</v>
      </c>
      <c r="AH24" s="2">
        <v>1</v>
      </c>
      <c r="AI24" s="2">
        <v>1</v>
      </c>
      <c r="AJ24" s="2">
        <v>1</v>
      </c>
      <c r="AK24" s="2">
        <v>1</v>
      </c>
      <c r="AL24" s="2">
        <v>0</v>
      </c>
      <c r="AM24" s="2">
        <v>1</v>
      </c>
      <c r="AN24" s="2">
        <v>1</v>
      </c>
      <c r="AO24" s="2">
        <v>1</v>
      </c>
      <c r="AT24" s="2"/>
      <c r="AU24" s="2"/>
    </row>
    <row r="25" spans="1:50">
      <c r="AO25" s="2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X41"/>
  <sheetViews>
    <sheetView workbookViewId="0">
      <selection activeCell="C34" sqref="C34"/>
    </sheetView>
  </sheetViews>
  <sheetFormatPr baseColWidth="10" defaultColWidth="8.83203125" defaultRowHeight="14" x14ac:dyDescent="0"/>
  <sheetData>
    <row r="1" spans="1:24">
      <c r="A1" s="1" t="s">
        <v>0</v>
      </c>
      <c r="B1" t="s">
        <v>7</v>
      </c>
      <c r="C1" t="s">
        <v>2</v>
      </c>
      <c r="D1" t="s">
        <v>8</v>
      </c>
      <c r="E1" t="s">
        <v>17</v>
      </c>
      <c r="F1" t="s">
        <v>24</v>
      </c>
      <c r="G1" t="s">
        <v>31</v>
      </c>
      <c r="H1" t="s">
        <v>38</v>
      </c>
      <c r="I1" t="s">
        <v>45</v>
      </c>
      <c r="J1" t="s">
        <v>52</v>
      </c>
      <c r="K1" t="s">
        <v>59</v>
      </c>
      <c r="L1" t="s">
        <v>66</v>
      </c>
      <c r="M1" t="s">
        <v>73</v>
      </c>
      <c r="N1" t="s">
        <v>157</v>
      </c>
      <c r="O1" t="s">
        <v>158</v>
      </c>
      <c r="P1" t="s">
        <v>159</v>
      </c>
      <c r="Q1" t="s">
        <v>150</v>
      </c>
      <c r="R1" t="s">
        <v>151</v>
      </c>
      <c r="S1" t="s">
        <v>152</v>
      </c>
      <c r="T1" t="s">
        <v>153</v>
      </c>
      <c r="U1" t="s">
        <v>154</v>
      </c>
      <c r="V1" t="s">
        <v>155</v>
      </c>
      <c r="W1" t="s">
        <v>156</v>
      </c>
      <c r="X1" t="s">
        <v>160</v>
      </c>
    </row>
    <row r="2" spans="1:24">
      <c r="A2" s="1" t="s">
        <v>87</v>
      </c>
      <c r="B2" s="2">
        <v>1</v>
      </c>
      <c r="C2" s="2">
        <v>175.2</v>
      </c>
      <c r="D2" s="2">
        <v>177</v>
      </c>
      <c r="E2" s="2">
        <v>173.2</v>
      </c>
      <c r="F2" s="2">
        <v>173.8</v>
      </c>
      <c r="G2" s="2">
        <v>171.6</v>
      </c>
      <c r="H2" s="2">
        <v>169.4</v>
      </c>
      <c r="I2" s="2">
        <v>170.8</v>
      </c>
      <c r="J2" s="2">
        <v>169.6</v>
      </c>
      <c r="K2" s="2">
        <v>172.8</v>
      </c>
      <c r="L2" s="2">
        <v>176.6</v>
      </c>
      <c r="M2" s="2">
        <v>169.8</v>
      </c>
      <c r="N2" s="2">
        <f t="shared" ref="N2:W8" si="0">D2-C2</f>
        <v>1.8000000000000114</v>
      </c>
      <c r="O2" s="2">
        <f t="shared" si="0"/>
        <v>-3.8000000000000114</v>
      </c>
      <c r="P2" s="2">
        <f t="shared" si="0"/>
        <v>0.60000000000002274</v>
      </c>
      <c r="Q2" s="2">
        <f t="shared" si="0"/>
        <v>-2.2000000000000171</v>
      </c>
      <c r="R2" s="2">
        <f t="shared" si="0"/>
        <v>-2.1999999999999886</v>
      </c>
      <c r="S2" s="2">
        <f t="shared" si="0"/>
        <v>1.4000000000000057</v>
      </c>
      <c r="T2" s="2">
        <f t="shared" si="0"/>
        <v>-1.2000000000000171</v>
      </c>
      <c r="U2" s="2">
        <f t="shared" si="0"/>
        <v>3.2000000000000171</v>
      </c>
      <c r="V2" s="2">
        <f t="shared" si="0"/>
        <v>3.7999999999999829</v>
      </c>
      <c r="W2" s="2">
        <f t="shared" si="0"/>
        <v>-6.7999999999999829</v>
      </c>
      <c r="X2" s="2">
        <v>1</v>
      </c>
    </row>
    <row r="3" spans="1:24">
      <c r="A3" s="1" t="s">
        <v>88</v>
      </c>
      <c r="B3" s="2">
        <v>1</v>
      </c>
      <c r="C3" s="2">
        <v>164.2</v>
      </c>
      <c r="D3" s="2">
        <v>163.4</v>
      </c>
      <c r="E3" s="2">
        <v>164.8</v>
      </c>
      <c r="F3" s="2">
        <v>164.4</v>
      </c>
      <c r="G3" s="2">
        <v>164.4</v>
      </c>
      <c r="H3" s="2">
        <v>165.8</v>
      </c>
      <c r="I3" s="2">
        <v>164.8</v>
      </c>
      <c r="J3" s="2">
        <v>165</v>
      </c>
      <c r="K3" s="2">
        <v>166</v>
      </c>
      <c r="L3" s="2">
        <v>165.8</v>
      </c>
      <c r="M3" s="2">
        <v>165.4</v>
      </c>
      <c r="N3" s="2">
        <f t="shared" si="0"/>
        <v>-0.79999999999998295</v>
      </c>
      <c r="O3" s="2">
        <f t="shared" si="0"/>
        <v>1.4000000000000057</v>
      </c>
      <c r="P3" s="2">
        <f t="shared" si="0"/>
        <v>-0.40000000000000568</v>
      </c>
      <c r="Q3" s="2">
        <f t="shared" si="0"/>
        <v>0</v>
      </c>
      <c r="R3" s="2">
        <f t="shared" si="0"/>
        <v>1.4000000000000057</v>
      </c>
      <c r="S3" s="2">
        <f t="shared" si="0"/>
        <v>-1</v>
      </c>
      <c r="T3" s="2">
        <f t="shared" si="0"/>
        <v>0.19999999999998863</v>
      </c>
      <c r="U3" s="2">
        <f t="shared" si="0"/>
        <v>1</v>
      </c>
      <c r="V3" s="2">
        <f t="shared" si="0"/>
        <v>-0.19999999999998863</v>
      </c>
      <c r="W3" s="2">
        <f t="shared" si="0"/>
        <v>-0.40000000000000568</v>
      </c>
      <c r="X3" s="2">
        <v>1</v>
      </c>
    </row>
    <row r="4" spans="1:24">
      <c r="A4" s="1" t="s">
        <v>89</v>
      </c>
      <c r="B4" s="2">
        <v>1</v>
      </c>
      <c r="C4" s="2">
        <v>174</v>
      </c>
      <c r="D4" s="2">
        <v>170.6</v>
      </c>
      <c r="E4" s="2">
        <v>170</v>
      </c>
      <c r="F4" s="2">
        <v>170.6</v>
      </c>
      <c r="G4" s="2">
        <v>167.8</v>
      </c>
      <c r="H4" s="2">
        <v>170.8</v>
      </c>
      <c r="I4" s="2">
        <v>167.8</v>
      </c>
      <c r="J4" s="2">
        <v>168.2</v>
      </c>
      <c r="K4" s="2">
        <v>168.2</v>
      </c>
      <c r="L4" s="2">
        <v>168.6</v>
      </c>
      <c r="M4" s="2">
        <v>165.2</v>
      </c>
      <c r="N4" s="2">
        <f t="shared" si="0"/>
        <v>-3.4000000000000057</v>
      </c>
      <c r="O4" s="2">
        <f t="shared" si="0"/>
        <v>-0.59999999999999432</v>
      </c>
      <c r="P4" s="2">
        <f t="shared" si="0"/>
        <v>0.59999999999999432</v>
      </c>
      <c r="Q4" s="2">
        <f t="shared" si="0"/>
        <v>-2.7999999999999829</v>
      </c>
      <c r="R4" s="2">
        <f t="shared" si="0"/>
        <v>3</v>
      </c>
      <c r="S4" s="2">
        <f t="shared" si="0"/>
        <v>-3</v>
      </c>
      <c r="T4" s="2">
        <f t="shared" si="0"/>
        <v>0.39999999999997726</v>
      </c>
      <c r="U4" s="2">
        <f t="shared" si="0"/>
        <v>0</v>
      </c>
      <c r="V4" s="2">
        <f t="shared" si="0"/>
        <v>0.40000000000000568</v>
      </c>
      <c r="W4" s="2">
        <f t="shared" si="0"/>
        <v>-3.4000000000000057</v>
      </c>
      <c r="X4" s="2">
        <v>1</v>
      </c>
    </row>
    <row r="5" spans="1:24">
      <c r="A5" s="1" t="s">
        <v>90</v>
      </c>
      <c r="B5" s="2">
        <v>1</v>
      </c>
      <c r="C5" s="2">
        <v>184.6</v>
      </c>
      <c r="D5" s="2">
        <v>184.8</v>
      </c>
      <c r="E5" s="2">
        <v>181.2</v>
      </c>
      <c r="F5" s="2">
        <v>181.6</v>
      </c>
      <c r="G5" s="2">
        <v>178.2</v>
      </c>
      <c r="H5" s="2">
        <v>178.4</v>
      </c>
      <c r="I5" s="2">
        <v>177</v>
      </c>
      <c r="J5" s="2">
        <v>175.4</v>
      </c>
      <c r="K5" s="2">
        <v>177.4</v>
      </c>
      <c r="L5" s="2">
        <v>176.2</v>
      </c>
      <c r="M5" s="2">
        <v>176.2</v>
      </c>
      <c r="N5" s="2">
        <f t="shared" si="0"/>
        <v>0.20000000000001705</v>
      </c>
      <c r="O5" s="2">
        <f t="shared" si="0"/>
        <v>-3.6000000000000227</v>
      </c>
      <c r="P5" s="2">
        <f t="shared" si="0"/>
        <v>0.40000000000000568</v>
      </c>
      <c r="Q5" s="2">
        <f t="shared" si="0"/>
        <v>-3.4000000000000057</v>
      </c>
      <c r="R5" s="2">
        <f t="shared" si="0"/>
        <v>0.20000000000001705</v>
      </c>
      <c r="S5" s="2">
        <f t="shared" si="0"/>
        <v>-1.4000000000000057</v>
      </c>
      <c r="T5" s="2">
        <f t="shared" si="0"/>
        <v>-1.5999999999999943</v>
      </c>
      <c r="U5" s="2">
        <f t="shared" si="0"/>
        <v>2</v>
      </c>
      <c r="V5" s="2">
        <f t="shared" si="0"/>
        <v>-1.2000000000000171</v>
      </c>
      <c r="W5" s="2">
        <f t="shared" si="0"/>
        <v>0</v>
      </c>
      <c r="X5" s="2">
        <v>1</v>
      </c>
    </row>
    <row r="6" spans="1:24">
      <c r="A6" s="1" t="s">
        <v>91</v>
      </c>
      <c r="B6" s="2">
        <v>0</v>
      </c>
      <c r="C6" s="2">
        <v>202</v>
      </c>
      <c r="D6" s="2">
        <v>199.2</v>
      </c>
      <c r="E6" s="2">
        <v>198.6</v>
      </c>
      <c r="F6" s="2">
        <v>199.6</v>
      </c>
      <c r="G6" s="2">
        <v>200.2</v>
      </c>
      <c r="H6" s="2">
        <v>199.8</v>
      </c>
      <c r="I6" s="2">
        <v>199.8</v>
      </c>
      <c r="J6" s="2">
        <v>197</v>
      </c>
      <c r="K6" s="8">
        <v>197.9</v>
      </c>
      <c r="L6" s="2">
        <v>198.8</v>
      </c>
      <c r="M6" s="2">
        <v>199.6</v>
      </c>
      <c r="N6" s="2">
        <f t="shared" si="0"/>
        <v>-2.8000000000000114</v>
      </c>
      <c r="O6" s="2">
        <f t="shared" si="0"/>
        <v>-0.59999999999999432</v>
      </c>
      <c r="P6" s="2">
        <f t="shared" si="0"/>
        <v>1</v>
      </c>
      <c r="Q6" s="2">
        <f t="shared" si="0"/>
        <v>0.59999999999999432</v>
      </c>
      <c r="R6" s="2">
        <f t="shared" si="0"/>
        <v>-0.39999999999997726</v>
      </c>
      <c r="S6" s="2">
        <f t="shared" si="0"/>
        <v>0</v>
      </c>
      <c r="T6" s="2">
        <f t="shared" si="0"/>
        <v>-2.8000000000000114</v>
      </c>
      <c r="U6" s="2">
        <f t="shared" si="0"/>
        <v>0.90000000000000568</v>
      </c>
      <c r="V6" s="2">
        <f t="shared" si="0"/>
        <v>0.90000000000000568</v>
      </c>
      <c r="W6" s="2">
        <f t="shared" si="0"/>
        <v>0.79999999999998295</v>
      </c>
      <c r="X6" s="2">
        <v>1</v>
      </c>
    </row>
    <row r="7" spans="1:24">
      <c r="A7" s="1" t="s">
        <v>92</v>
      </c>
      <c r="B7" s="2">
        <v>0</v>
      </c>
      <c r="C7" s="2">
        <v>161.80000000000001</v>
      </c>
      <c r="D7" s="2">
        <v>158.6</v>
      </c>
      <c r="E7" s="2">
        <v>158</v>
      </c>
      <c r="F7" s="2">
        <v>159.6</v>
      </c>
      <c r="G7" s="2">
        <v>160</v>
      </c>
      <c r="H7" s="2">
        <v>158.80000000000001</v>
      </c>
      <c r="I7" s="2">
        <v>158.19999999999999</v>
      </c>
      <c r="J7" s="2">
        <v>158.69999999999999</v>
      </c>
      <c r="K7" s="2">
        <v>158.6</v>
      </c>
      <c r="L7" s="2">
        <v>157.19999999999999</v>
      </c>
      <c r="M7" s="2">
        <v>158.6</v>
      </c>
      <c r="N7" s="2">
        <f t="shared" si="0"/>
        <v>-3.2000000000000171</v>
      </c>
      <c r="O7" s="2">
        <f t="shared" si="0"/>
        <v>-0.59999999999999432</v>
      </c>
      <c r="P7" s="2">
        <f t="shared" si="0"/>
        <v>1.5999999999999943</v>
      </c>
      <c r="Q7" s="2">
        <f t="shared" si="0"/>
        <v>0.40000000000000568</v>
      </c>
      <c r="R7" s="2">
        <f t="shared" si="0"/>
        <v>-1.1999999999999886</v>
      </c>
      <c r="S7" s="2">
        <f t="shared" si="0"/>
        <v>-0.60000000000002274</v>
      </c>
      <c r="T7" s="2">
        <f t="shared" si="0"/>
        <v>0.5</v>
      </c>
      <c r="U7" s="2">
        <f t="shared" si="0"/>
        <v>-9.9999999999994316E-2</v>
      </c>
      <c r="V7" s="2">
        <f t="shared" si="0"/>
        <v>-1.4000000000000057</v>
      </c>
      <c r="W7" s="2">
        <f t="shared" si="0"/>
        <v>1.4000000000000057</v>
      </c>
      <c r="X7" s="2">
        <v>1</v>
      </c>
    </row>
    <row r="8" spans="1:24">
      <c r="A8" s="1" t="s">
        <v>93</v>
      </c>
      <c r="B8" s="2">
        <v>0</v>
      </c>
      <c r="C8" s="2">
        <v>168.4</v>
      </c>
      <c r="D8" s="2">
        <v>166.2</v>
      </c>
      <c r="E8" s="8">
        <v>166.5</v>
      </c>
      <c r="F8" s="2">
        <v>166.8</v>
      </c>
      <c r="G8" s="2">
        <v>169.2</v>
      </c>
      <c r="H8" s="2">
        <v>167.2</v>
      </c>
      <c r="I8" s="2">
        <v>163.80000000000001</v>
      </c>
      <c r="J8" s="2">
        <v>164.2</v>
      </c>
      <c r="K8" s="2">
        <v>162.4</v>
      </c>
      <c r="L8" s="2">
        <v>162.80000000000001</v>
      </c>
      <c r="M8" s="2">
        <v>163.19999999999999</v>
      </c>
      <c r="N8" s="2">
        <f t="shared" si="0"/>
        <v>-2.2000000000000171</v>
      </c>
      <c r="O8" s="2">
        <f t="shared" si="0"/>
        <v>0.30000000000001137</v>
      </c>
      <c r="P8" s="2">
        <f t="shared" si="0"/>
        <v>0.30000000000001137</v>
      </c>
      <c r="Q8" s="2">
        <f t="shared" si="0"/>
        <v>2.3999999999999773</v>
      </c>
      <c r="R8" s="2">
        <f t="shared" si="0"/>
        <v>-2</v>
      </c>
      <c r="S8" s="2">
        <f t="shared" si="0"/>
        <v>-3.3999999999999773</v>
      </c>
      <c r="T8" s="2">
        <f t="shared" si="0"/>
        <v>0.39999999999997726</v>
      </c>
      <c r="U8" s="2">
        <f t="shared" si="0"/>
        <v>-1.7999999999999829</v>
      </c>
      <c r="V8" s="2">
        <f t="shared" si="0"/>
        <v>0.40000000000000568</v>
      </c>
      <c r="W8" s="2">
        <f t="shared" si="0"/>
        <v>0.39999999999997726</v>
      </c>
      <c r="X8" s="2">
        <v>1</v>
      </c>
    </row>
    <row r="9" spans="1:24" hidden="1">
      <c r="A9" s="1" t="s">
        <v>94</v>
      </c>
      <c r="B9" s="2">
        <v>1</v>
      </c>
      <c r="C9" s="2">
        <v>261</v>
      </c>
      <c r="D9" s="2">
        <v>260</v>
      </c>
      <c r="E9" s="2">
        <v>257</v>
      </c>
      <c r="F9" s="2">
        <v>258.8</v>
      </c>
      <c r="G9" s="7">
        <v>258.2</v>
      </c>
      <c r="H9" s="2">
        <v>257.60000000000002</v>
      </c>
      <c r="I9" s="2"/>
      <c r="J9" s="2"/>
      <c r="K9" s="2"/>
      <c r="L9" s="2"/>
      <c r="M9" s="2"/>
      <c r="N9" s="2">
        <f t="shared" ref="N9:N34" si="1">D9-C9</f>
        <v>-1</v>
      </c>
      <c r="O9" s="2">
        <f t="shared" ref="O9:O34" si="2">E9-D9</f>
        <v>-3</v>
      </c>
      <c r="P9" s="2">
        <f t="shared" ref="P9:P34" si="3">F9-E9</f>
        <v>1.8000000000000114</v>
      </c>
      <c r="Q9" s="2">
        <f t="shared" ref="Q9:Q34" si="4">G9-F9</f>
        <v>-0.60000000000002274</v>
      </c>
      <c r="R9" s="2">
        <f t="shared" ref="R9:R34" si="5">H9-G9</f>
        <v>-0.59999999999996589</v>
      </c>
      <c r="S9" s="2"/>
      <c r="T9" s="2"/>
      <c r="U9" s="2"/>
      <c r="V9" s="2"/>
      <c r="W9" s="2"/>
      <c r="X9" s="2">
        <v>0</v>
      </c>
    </row>
    <row r="10" spans="1:24">
      <c r="A10" s="1" t="s">
        <v>95</v>
      </c>
      <c r="B10" s="2">
        <v>1</v>
      </c>
      <c r="C10" s="2">
        <v>245</v>
      </c>
      <c r="D10" s="2">
        <v>246.2</v>
      </c>
      <c r="E10" s="2">
        <v>246.2</v>
      </c>
      <c r="F10" s="2">
        <v>246.8</v>
      </c>
      <c r="G10" s="2">
        <v>246.4</v>
      </c>
      <c r="H10" s="2">
        <v>247.2</v>
      </c>
      <c r="I10" s="8">
        <v>246.9</v>
      </c>
      <c r="J10" s="2">
        <v>246.6</v>
      </c>
      <c r="K10" s="2">
        <v>247.2</v>
      </c>
      <c r="L10" s="2">
        <v>248.2</v>
      </c>
      <c r="M10" s="2">
        <v>251</v>
      </c>
      <c r="N10" s="2">
        <f t="shared" si="1"/>
        <v>1.1999999999999886</v>
      </c>
      <c r="O10" s="2">
        <f t="shared" si="2"/>
        <v>0</v>
      </c>
      <c r="P10" s="2">
        <f t="shared" si="3"/>
        <v>0.60000000000002274</v>
      </c>
      <c r="Q10" s="2">
        <f t="shared" si="4"/>
        <v>-0.40000000000000568</v>
      </c>
      <c r="R10" s="2">
        <f t="shared" si="5"/>
        <v>0.79999999999998295</v>
      </c>
      <c r="S10" s="2">
        <f t="shared" ref="S10:W12" si="6">I10-H10</f>
        <v>-0.29999999999998295</v>
      </c>
      <c r="T10" s="2">
        <f t="shared" si="6"/>
        <v>-0.30000000000001137</v>
      </c>
      <c r="U10" s="2">
        <f t="shared" si="6"/>
        <v>0.59999999999999432</v>
      </c>
      <c r="V10" s="2">
        <f t="shared" si="6"/>
        <v>1</v>
      </c>
      <c r="W10" s="2">
        <f t="shared" si="6"/>
        <v>2.8000000000000114</v>
      </c>
      <c r="X10" s="2">
        <v>1</v>
      </c>
    </row>
    <row r="11" spans="1:24">
      <c r="A11" s="1" t="s">
        <v>97</v>
      </c>
      <c r="B11" s="2">
        <v>0</v>
      </c>
      <c r="C11" s="2">
        <v>227.8</v>
      </c>
      <c r="D11" s="2">
        <v>230.2</v>
      </c>
      <c r="E11" s="2">
        <v>227</v>
      </c>
      <c r="F11" s="2">
        <v>229.2</v>
      </c>
      <c r="G11" s="2">
        <v>227.2</v>
      </c>
      <c r="H11" s="2">
        <v>227.6</v>
      </c>
      <c r="I11" s="2">
        <v>228.4</v>
      </c>
      <c r="J11" s="2">
        <v>229.2</v>
      </c>
      <c r="K11" s="2">
        <v>227.6</v>
      </c>
      <c r="L11" s="2">
        <v>224.8</v>
      </c>
      <c r="M11" s="2">
        <v>223.4</v>
      </c>
      <c r="N11" s="2">
        <f t="shared" si="1"/>
        <v>2.3999999999999773</v>
      </c>
      <c r="O11" s="2">
        <f t="shared" si="2"/>
        <v>-3.1999999999999886</v>
      </c>
      <c r="P11" s="2">
        <f t="shared" si="3"/>
        <v>2.1999999999999886</v>
      </c>
      <c r="Q11" s="2">
        <f t="shared" si="4"/>
        <v>-2</v>
      </c>
      <c r="R11" s="2">
        <f t="shared" si="5"/>
        <v>0.40000000000000568</v>
      </c>
      <c r="S11" s="2">
        <f t="shared" si="6"/>
        <v>0.80000000000001137</v>
      </c>
      <c r="T11" s="2">
        <f t="shared" si="6"/>
        <v>0.79999999999998295</v>
      </c>
      <c r="U11" s="2">
        <f t="shared" si="6"/>
        <v>-1.5999999999999943</v>
      </c>
      <c r="V11" s="2">
        <f t="shared" si="6"/>
        <v>-2.7999999999999829</v>
      </c>
      <c r="W11" s="2">
        <f t="shared" si="6"/>
        <v>-1.4000000000000057</v>
      </c>
      <c r="X11" s="2">
        <v>1</v>
      </c>
    </row>
    <row r="12" spans="1:24">
      <c r="A12" s="1" t="s">
        <v>98</v>
      </c>
      <c r="B12" s="2">
        <v>1</v>
      </c>
      <c r="C12" s="2">
        <v>182.6</v>
      </c>
      <c r="D12" s="2">
        <v>180.6</v>
      </c>
      <c r="E12" s="2">
        <v>178.2</v>
      </c>
      <c r="F12" s="2">
        <v>180.2</v>
      </c>
      <c r="G12" s="2">
        <v>179.2</v>
      </c>
      <c r="H12" s="2">
        <v>177.2</v>
      </c>
      <c r="I12" s="2">
        <v>173.8</v>
      </c>
      <c r="J12" s="2">
        <v>177.8</v>
      </c>
      <c r="K12" s="2">
        <v>180.2</v>
      </c>
      <c r="L12" s="2">
        <v>177.2</v>
      </c>
      <c r="M12" s="2">
        <v>179.2</v>
      </c>
      <c r="N12" s="2">
        <f t="shared" si="1"/>
        <v>-2</v>
      </c>
      <c r="O12" s="2">
        <f t="shared" si="2"/>
        <v>-2.4000000000000057</v>
      </c>
      <c r="P12" s="2">
        <f t="shared" si="3"/>
        <v>2</v>
      </c>
      <c r="Q12" s="2">
        <f t="shared" si="4"/>
        <v>-1</v>
      </c>
      <c r="R12" s="2">
        <f t="shared" si="5"/>
        <v>-2</v>
      </c>
      <c r="S12" s="2">
        <f t="shared" si="6"/>
        <v>-3.3999999999999773</v>
      </c>
      <c r="T12" s="2">
        <f t="shared" si="6"/>
        <v>4</v>
      </c>
      <c r="U12" s="2">
        <f t="shared" si="6"/>
        <v>2.3999999999999773</v>
      </c>
      <c r="V12" s="2">
        <f t="shared" si="6"/>
        <v>-3</v>
      </c>
      <c r="W12" s="2">
        <f t="shared" si="6"/>
        <v>2</v>
      </c>
      <c r="X12" s="2">
        <v>1</v>
      </c>
    </row>
    <row r="13" spans="1:24" hidden="1">
      <c r="A13" s="1" t="s">
        <v>99</v>
      </c>
      <c r="B13" s="2">
        <v>0</v>
      </c>
      <c r="C13" s="2">
        <v>185.6</v>
      </c>
      <c r="D13" s="2">
        <v>184.6</v>
      </c>
      <c r="E13" s="2">
        <v>182.8</v>
      </c>
      <c r="F13" s="2">
        <v>184</v>
      </c>
      <c r="G13" s="2">
        <v>183.8</v>
      </c>
      <c r="H13" s="2">
        <v>184</v>
      </c>
      <c r="I13" s="2">
        <v>182.6</v>
      </c>
      <c r="J13" s="2"/>
      <c r="K13" s="2"/>
      <c r="L13" s="2"/>
      <c r="M13" s="2"/>
      <c r="N13" s="2">
        <f t="shared" si="1"/>
        <v>-1</v>
      </c>
      <c r="O13" s="2">
        <f t="shared" si="2"/>
        <v>-1.7999999999999829</v>
      </c>
      <c r="P13" s="2">
        <f t="shared" si="3"/>
        <v>1.1999999999999886</v>
      </c>
      <c r="Q13" s="2">
        <f t="shared" si="4"/>
        <v>-0.19999999999998863</v>
      </c>
      <c r="R13" s="2">
        <f t="shared" si="5"/>
        <v>0.19999999999998863</v>
      </c>
      <c r="S13" s="2">
        <f>I13-H13</f>
        <v>-1.4000000000000057</v>
      </c>
      <c r="T13" s="2"/>
      <c r="U13" s="2"/>
      <c r="V13" s="2"/>
      <c r="W13" s="2"/>
      <c r="X13" s="2">
        <v>0</v>
      </c>
    </row>
    <row r="14" spans="1:24" hidden="1">
      <c r="A14" s="1" t="s">
        <v>100</v>
      </c>
      <c r="B14" s="2">
        <v>0</v>
      </c>
      <c r="C14" s="2">
        <v>157</v>
      </c>
      <c r="D14" s="2">
        <v>155</v>
      </c>
      <c r="E14" s="2">
        <v>152.19999999999999</v>
      </c>
      <c r="F14" s="2">
        <v>151</v>
      </c>
      <c r="G14" s="2">
        <v>147.19999999999999</v>
      </c>
      <c r="H14" s="2">
        <v>147.4</v>
      </c>
      <c r="I14" s="2"/>
      <c r="J14" s="2"/>
      <c r="K14" s="2"/>
      <c r="L14" s="2"/>
      <c r="M14" s="2"/>
      <c r="N14" s="2">
        <f t="shared" si="1"/>
        <v>-2</v>
      </c>
      <c r="O14" s="2">
        <f t="shared" si="2"/>
        <v>-2.8000000000000114</v>
      </c>
      <c r="P14" s="2">
        <f t="shared" si="3"/>
        <v>-1.1999999999999886</v>
      </c>
      <c r="Q14" s="2">
        <f t="shared" si="4"/>
        <v>-3.8000000000000114</v>
      </c>
      <c r="R14" s="2">
        <f t="shared" si="5"/>
        <v>0.20000000000001705</v>
      </c>
      <c r="S14" s="2"/>
      <c r="T14" s="2"/>
      <c r="U14" s="2"/>
      <c r="V14" s="2"/>
      <c r="W14" s="2"/>
      <c r="X14" s="2">
        <v>0</v>
      </c>
    </row>
    <row r="15" spans="1:24">
      <c r="A15" s="1" t="s">
        <v>101</v>
      </c>
      <c r="B15" s="2">
        <v>1</v>
      </c>
      <c r="C15" s="2">
        <v>216.8</v>
      </c>
      <c r="D15" s="2">
        <v>216</v>
      </c>
      <c r="E15" s="2">
        <v>216.4</v>
      </c>
      <c r="F15" s="2">
        <v>218</v>
      </c>
      <c r="G15" s="2">
        <v>215.6</v>
      </c>
      <c r="H15" s="2">
        <v>214.8</v>
      </c>
      <c r="I15" s="2">
        <v>215.4</v>
      </c>
      <c r="J15" s="2">
        <v>215.4</v>
      </c>
      <c r="K15" s="2">
        <v>217.4</v>
      </c>
      <c r="L15" s="2">
        <v>218.4</v>
      </c>
      <c r="M15" s="2">
        <v>219.2</v>
      </c>
      <c r="N15" s="2">
        <f t="shared" si="1"/>
        <v>-0.80000000000001137</v>
      </c>
      <c r="O15" s="2">
        <f t="shared" si="2"/>
        <v>0.40000000000000568</v>
      </c>
      <c r="P15" s="2">
        <f t="shared" si="3"/>
        <v>1.5999999999999943</v>
      </c>
      <c r="Q15" s="2">
        <f t="shared" si="4"/>
        <v>-2.4000000000000057</v>
      </c>
      <c r="R15" s="2">
        <f t="shared" si="5"/>
        <v>-0.79999999999998295</v>
      </c>
      <c r="S15" s="2">
        <f>I15-H15</f>
        <v>0.59999999999999432</v>
      </c>
      <c r="T15" s="2">
        <f>J15-I15</f>
        <v>0</v>
      </c>
      <c r="U15" s="2">
        <f>K15-J15</f>
        <v>2</v>
      </c>
      <c r="V15" s="2">
        <f>L15-K15</f>
        <v>1</v>
      </c>
      <c r="W15" s="2">
        <f>M15-L15</f>
        <v>0.79999999999998295</v>
      </c>
      <c r="X15" s="2">
        <v>1</v>
      </c>
    </row>
    <row r="16" spans="1:24" hidden="1">
      <c r="A16" s="1" t="s">
        <v>102</v>
      </c>
      <c r="B16" s="2">
        <v>1</v>
      </c>
      <c r="C16" s="2">
        <v>221.2</v>
      </c>
      <c r="D16" s="2">
        <v>224.2</v>
      </c>
      <c r="E16" s="2">
        <v>221.2</v>
      </c>
      <c r="F16" s="2">
        <v>219.2</v>
      </c>
      <c r="G16" s="8">
        <v>220.8</v>
      </c>
      <c r="H16" s="2">
        <v>222</v>
      </c>
      <c r="I16" s="2"/>
      <c r="J16" s="2"/>
      <c r="K16" s="2"/>
      <c r="L16" s="2"/>
      <c r="M16" s="2"/>
      <c r="N16" s="2">
        <f t="shared" si="1"/>
        <v>3</v>
      </c>
      <c r="O16" s="2">
        <f t="shared" si="2"/>
        <v>-3</v>
      </c>
      <c r="P16" s="2">
        <f t="shared" si="3"/>
        <v>-2</v>
      </c>
      <c r="Q16" s="2">
        <f t="shared" si="4"/>
        <v>1.6000000000000227</v>
      </c>
      <c r="R16" s="2">
        <f t="shared" si="5"/>
        <v>1.1999999999999886</v>
      </c>
      <c r="S16" s="2"/>
      <c r="T16" s="2"/>
      <c r="U16" s="2"/>
      <c r="V16" s="2"/>
      <c r="W16" s="2"/>
      <c r="X16" s="2">
        <v>0</v>
      </c>
    </row>
    <row r="17" spans="1:24">
      <c r="A17" s="1" t="s">
        <v>103</v>
      </c>
      <c r="B17" s="2">
        <v>0</v>
      </c>
      <c r="C17" s="2">
        <v>171</v>
      </c>
      <c r="D17" s="2">
        <v>171</v>
      </c>
      <c r="E17" s="2">
        <v>171</v>
      </c>
      <c r="F17" s="4">
        <v>170.6</v>
      </c>
      <c r="G17" s="2">
        <v>170.8</v>
      </c>
      <c r="H17" s="2">
        <v>170</v>
      </c>
      <c r="I17" s="2">
        <v>170</v>
      </c>
      <c r="J17" s="2">
        <v>169.2</v>
      </c>
      <c r="K17" s="2">
        <v>169.2</v>
      </c>
      <c r="L17" s="2">
        <v>170.4</v>
      </c>
      <c r="M17" s="2">
        <v>169</v>
      </c>
      <c r="N17" s="2">
        <f t="shared" si="1"/>
        <v>0</v>
      </c>
      <c r="O17" s="2">
        <f t="shared" si="2"/>
        <v>0</v>
      </c>
      <c r="P17" s="2">
        <f t="shared" si="3"/>
        <v>-0.40000000000000568</v>
      </c>
      <c r="Q17" s="2">
        <f t="shared" si="4"/>
        <v>0.20000000000001705</v>
      </c>
      <c r="R17" s="2">
        <f t="shared" si="5"/>
        <v>-0.80000000000001137</v>
      </c>
      <c r="S17" s="2">
        <f>I17-H17</f>
        <v>0</v>
      </c>
      <c r="T17" s="2">
        <f>J17-I17</f>
        <v>-0.80000000000001137</v>
      </c>
      <c r="U17" s="2">
        <f>K17-J17</f>
        <v>0</v>
      </c>
      <c r="V17" s="2">
        <f>L17-K17</f>
        <v>1.2000000000000171</v>
      </c>
      <c r="W17" s="2">
        <f>M17-L17</f>
        <v>-1.4000000000000057</v>
      </c>
      <c r="X17" s="2">
        <v>1</v>
      </c>
    </row>
    <row r="18" spans="1:24" hidden="1">
      <c r="A18" s="1" t="s">
        <v>104</v>
      </c>
      <c r="B18" s="2">
        <v>1</v>
      </c>
      <c r="C18" s="2">
        <v>219.6</v>
      </c>
      <c r="D18" s="2">
        <v>214.2</v>
      </c>
      <c r="E18" s="2">
        <v>209.6</v>
      </c>
      <c r="F18" s="8">
        <v>210.6</v>
      </c>
      <c r="G18" s="2">
        <v>211.6</v>
      </c>
      <c r="H18" s="2">
        <v>212.4</v>
      </c>
      <c r="I18" s="2"/>
      <c r="J18" s="2"/>
      <c r="K18" s="2"/>
      <c r="L18" s="2"/>
      <c r="M18" s="2"/>
      <c r="N18" s="2">
        <f t="shared" si="1"/>
        <v>-5.4000000000000057</v>
      </c>
      <c r="O18" s="2">
        <f t="shared" si="2"/>
        <v>-4.5999999999999943</v>
      </c>
      <c r="P18" s="2">
        <f t="shared" si="3"/>
        <v>1</v>
      </c>
      <c r="Q18" s="2">
        <f t="shared" si="4"/>
        <v>1</v>
      </c>
      <c r="R18" s="2">
        <f t="shared" si="5"/>
        <v>0.80000000000001137</v>
      </c>
      <c r="S18" s="2"/>
      <c r="T18" s="2"/>
      <c r="U18" s="2"/>
      <c r="V18" s="2"/>
      <c r="W18" s="2"/>
      <c r="X18" s="2">
        <v>0</v>
      </c>
    </row>
    <row r="19" spans="1:24">
      <c r="A19" s="1" t="s">
        <v>105</v>
      </c>
      <c r="B19" s="2">
        <v>0</v>
      </c>
      <c r="C19" s="2">
        <v>167.2</v>
      </c>
      <c r="D19" s="2">
        <v>165.8</v>
      </c>
      <c r="E19" s="2">
        <v>164.8</v>
      </c>
      <c r="F19" s="2">
        <v>164.6</v>
      </c>
      <c r="G19" s="8">
        <v>164.4</v>
      </c>
      <c r="H19" s="2">
        <v>164.2</v>
      </c>
      <c r="I19" s="2">
        <v>165.8</v>
      </c>
      <c r="J19" s="2">
        <v>163.6</v>
      </c>
      <c r="K19" s="2">
        <v>161.80000000000001</v>
      </c>
      <c r="L19" s="2">
        <v>162.6</v>
      </c>
      <c r="M19" s="2">
        <v>160.19999999999999</v>
      </c>
      <c r="N19" s="2">
        <f t="shared" si="1"/>
        <v>-1.3999999999999773</v>
      </c>
      <c r="O19" s="2">
        <f t="shared" si="2"/>
        <v>-1</v>
      </c>
      <c r="P19" s="2">
        <f t="shared" si="3"/>
        <v>-0.20000000000001705</v>
      </c>
      <c r="Q19" s="2">
        <f t="shared" si="4"/>
        <v>-0.19999999999998863</v>
      </c>
      <c r="R19" s="2">
        <f t="shared" si="5"/>
        <v>-0.20000000000001705</v>
      </c>
      <c r="S19" s="2">
        <f t="shared" ref="S19:W25" si="7">I19-H19</f>
        <v>1.6000000000000227</v>
      </c>
      <c r="T19" s="2">
        <f t="shared" si="7"/>
        <v>-2.2000000000000171</v>
      </c>
      <c r="U19" s="2">
        <f t="shared" si="7"/>
        <v>-1.7999999999999829</v>
      </c>
      <c r="V19" s="2">
        <f t="shared" si="7"/>
        <v>0.79999999999998295</v>
      </c>
      <c r="W19" s="2">
        <f t="shared" si="7"/>
        <v>-2.4000000000000057</v>
      </c>
      <c r="X19" s="2">
        <v>1</v>
      </c>
    </row>
    <row r="20" spans="1:24">
      <c r="A20" s="1" t="s">
        <v>106</v>
      </c>
      <c r="B20" s="2">
        <v>0</v>
      </c>
      <c r="C20" s="2">
        <v>141.19999999999999</v>
      </c>
      <c r="D20" s="8">
        <v>140.4</v>
      </c>
      <c r="E20" s="2">
        <v>139.6</v>
      </c>
      <c r="F20" s="2">
        <v>139.4</v>
      </c>
      <c r="G20" s="2">
        <v>141</v>
      </c>
      <c r="H20" s="2">
        <v>139.19999999999999</v>
      </c>
      <c r="I20" s="2">
        <v>142</v>
      </c>
      <c r="J20" s="2">
        <v>138.6</v>
      </c>
      <c r="K20" s="2">
        <v>139.80000000000001</v>
      </c>
      <c r="L20" s="2">
        <v>140.6</v>
      </c>
      <c r="M20" s="2">
        <v>139.6</v>
      </c>
      <c r="N20" s="2">
        <f t="shared" si="1"/>
        <v>-0.79999999999998295</v>
      </c>
      <c r="O20" s="2">
        <f t="shared" si="2"/>
        <v>-0.80000000000001137</v>
      </c>
      <c r="P20" s="2">
        <f t="shared" si="3"/>
        <v>-0.19999999999998863</v>
      </c>
      <c r="Q20" s="2">
        <f t="shared" si="4"/>
        <v>1.5999999999999943</v>
      </c>
      <c r="R20" s="2">
        <f t="shared" si="5"/>
        <v>-1.8000000000000114</v>
      </c>
      <c r="S20" s="2">
        <f t="shared" si="7"/>
        <v>2.8000000000000114</v>
      </c>
      <c r="T20" s="2">
        <f t="shared" si="7"/>
        <v>-3.4000000000000057</v>
      </c>
      <c r="U20" s="2">
        <f t="shared" si="7"/>
        <v>1.2000000000000171</v>
      </c>
      <c r="V20" s="2">
        <f t="shared" si="7"/>
        <v>0.79999999999998295</v>
      </c>
      <c r="W20" s="2">
        <f t="shared" si="7"/>
        <v>-1</v>
      </c>
      <c r="X20" s="2">
        <v>1</v>
      </c>
    </row>
    <row r="21" spans="1:24">
      <c r="A21" s="1" t="s">
        <v>107</v>
      </c>
      <c r="B21" s="2">
        <v>0</v>
      </c>
      <c r="C21" s="2">
        <v>178</v>
      </c>
      <c r="D21" s="2">
        <v>177.2</v>
      </c>
      <c r="E21" s="2">
        <v>177.6</v>
      </c>
      <c r="F21" s="2">
        <v>176.6</v>
      </c>
      <c r="G21" s="2">
        <v>177.4</v>
      </c>
      <c r="H21" s="2">
        <v>178.2</v>
      </c>
      <c r="I21" s="2">
        <v>176.6</v>
      </c>
      <c r="J21" s="2">
        <v>177</v>
      </c>
      <c r="K21" s="8">
        <v>178.4</v>
      </c>
      <c r="L21" s="2">
        <v>179.8</v>
      </c>
      <c r="M21" s="2">
        <v>180</v>
      </c>
      <c r="N21" s="2">
        <f t="shared" si="1"/>
        <v>-0.80000000000001137</v>
      </c>
      <c r="O21" s="2">
        <f t="shared" si="2"/>
        <v>0.40000000000000568</v>
      </c>
      <c r="P21" s="2">
        <f t="shared" si="3"/>
        <v>-1</v>
      </c>
      <c r="Q21" s="2">
        <f t="shared" si="4"/>
        <v>0.80000000000001137</v>
      </c>
      <c r="R21" s="2">
        <f t="shared" si="5"/>
        <v>0.79999999999998295</v>
      </c>
      <c r="S21" s="2">
        <f t="shared" si="7"/>
        <v>-1.5999999999999943</v>
      </c>
      <c r="T21" s="2">
        <f t="shared" si="7"/>
        <v>0.40000000000000568</v>
      </c>
      <c r="U21" s="2">
        <f t="shared" si="7"/>
        <v>1.4000000000000057</v>
      </c>
      <c r="V21" s="2">
        <f t="shared" si="7"/>
        <v>1.4000000000000057</v>
      </c>
      <c r="W21" s="2">
        <f t="shared" si="7"/>
        <v>0.19999999999998863</v>
      </c>
      <c r="X21" s="2">
        <v>1</v>
      </c>
    </row>
    <row r="22" spans="1:24">
      <c r="A22" s="1" t="s">
        <v>108</v>
      </c>
      <c r="B22" s="2">
        <v>1</v>
      </c>
      <c r="C22" s="2">
        <v>184.8</v>
      </c>
      <c r="D22" s="2">
        <v>182.8</v>
      </c>
      <c r="E22" s="2">
        <v>182.4</v>
      </c>
      <c r="F22" s="2">
        <v>182.2</v>
      </c>
      <c r="G22" s="2">
        <v>182.4</v>
      </c>
      <c r="H22" s="2">
        <v>182.6</v>
      </c>
      <c r="I22" s="2">
        <v>181.2</v>
      </c>
      <c r="J22" s="2">
        <v>180.4</v>
      </c>
      <c r="K22" s="2">
        <v>181.8</v>
      </c>
      <c r="L22" s="2">
        <v>180.6</v>
      </c>
      <c r="M22" s="2">
        <v>181</v>
      </c>
      <c r="N22" s="2">
        <f t="shared" si="1"/>
        <v>-2</v>
      </c>
      <c r="O22" s="2">
        <f t="shared" si="2"/>
        <v>-0.40000000000000568</v>
      </c>
      <c r="P22" s="2">
        <f t="shared" si="3"/>
        <v>-0.20000000000001705</v>
      </c>
      <c r="Q22" s="2">
        <f t="shared" si="4"/>
        <v>0.20000000000001705</v>
      </c>
      <c r="R22" s="2">
        <f t="shared" si="5"/>
        <v>0.19999999999998863</v>
      </c>
      <c r="S22" s="2">
        <f t="shared" si="7"/>
        <v>-1.4000000000000057</v>
      </c>
      <c r="T22" s="2">
        <f t="shared" si="7"/>
        <v>-0.79999999999998295</v>
      </c>
      <c r="U22" s="2">
        <f t="shared" si="7"/>
        <v>1.4000000000000057</v>
      </c>
      <c r="V22" s="2">
        <f t="shared" si="7"/>
        <v>-1.2000000000000171</v>
      </c>
      <c r="W22" s="2">
        <f t="shared" si="7"/>
        <v>0.40000000000000568</v>
      </c>
      <c r="X22" s="2">
        <v>1</v>
      </c>
    </row>
    <row r="23" spans="1:24">
      <c r="A23" s="1" t="s">
        <v>109</v>
      </c>
      <c r="B23" s="2">
        <v>0</v>
      </c>
      <c r="C23" s="2">
        <v>200</v>
      </c>
      <c r="D23" s="2">
        <v>199.8</v>
      </c>
      <c r="E23" s="2">
        <v>199.8</v>
      </c>
      <c r="F23" s="2">
        <v>203.6</v>
      </c>
      <c r="G23" s="2">
        <v>201.6</v>
      </c>
      <c r="H23" s="2">
        <v>202</v>
      </c>
      <c r="I23" s="2">
        <v>202.8</v>
      </c>
      <c r="J23" s="2">
        <v>201.4</v>
      </c>
      <c r="K23" s="2">
        <v>201</v>
      </c>
      <c r="L23" s="2">
        <v>202</v>
      </c>
      <c r="M23" s="2">
        <v>202.4</v>
      </c>
      <c r="N23" s="2">
        <f t="shared" si="1"/>
        <v>-0.19999999999998863</v>
      </c>
      <c r="O23" s="2">
        <f t="shared" si="2"/>
        <v>0</v>
      </c>
      <c r="P23" s="2">
        <f t="shared" si="3"/>
        <v>3.7999999999999829</v>
      </c>
      <c r="Q23" s="2">
        <f t="shared" si="4"/>
        <v>-2</v>
      </c>
      <c r="R23" s="2">
        <f t="shared" si="5"/>
        <v>0.40000000000000568</v>
      </c>
      <c r="S23" s="2">
        <f t="shared" si="7"/>
        <v>0.80000000000001137</v>
      </c>
      <c r="T23" s="2">
        <f t="shared" si="7"/>
        <v>-1.4000000000000057</v>
      </c>
      <c r="U23" s="2">
        <f t="shared" si="7"/>
        <v>-0.40000000000000568</v>
      </c>
      <c r="V23" s="2">
        <f t="shared" si="7"/>
        <v>1</v>
      </c>
      <c r="W23" s="2">
        <f t="shared" si="7"/>
        <v>0.40000000000000568</v>
      </c>
      <c r="X23" s="2">
        <v>1</v>
      </c>
    </row>
    <row r="24" spans="1:24">
      <c r="A24" s="1" t="s">
        <v>110</v>
      </c>
      <c r="B24" s="2">
        <v>0</v>
      </c>
      <c r="C24" s="2">
        <v>188.4</v>
      </c>
      <c r="D24" s="2">
        <v>192</v>
      </c>
      <c r="E24" s="2">
        <v>191.6</v>
      </c>
      <c r="F24" s="2">
        <v>191</v>
      </c>
      <c r="G24" s="2">
        <v>191</v>
      </c>
      <c r="H24" s="2">
        <v>189.2</v>
      </c>
      <c r="I24" s="2">
        <v>188</v>
      </c>
      <c r="J24" s="2">
        <v>190.8</v>
      </c>
      <c r="K24" s="2">
        <v>191</v>
      </c>
      <c r="L24" s="2">
        <v>190.4</v>
      </c>
      <c r="M24" s="2">
        <v>194</v>
      </c>
      <c r="N24" s="2">
        <f t="shared" si="1"/>
        <v>3.5999999999999943</v>
      </c>
      <c r="O24" s="2">
        <f t="shared" si="2"/>
        <v>-0.40000000000000568</v>
      </c>
      <c r="P24" s="2">
        <f t="shared" si="3"/>
        <v>-0.59999999999999432</v>
      </c>
      <c r="Q24" s="2">
        <f t="shared" si="4"/>
        <v>0</v>
      </c>
      <c r="R24" s="2">
        <f t="shared" si="5"/>
        <v>-1.8000000000000114</v>
      </c>
      <c r="S24" s="2">
        <f t="shared" si="7"/>
        <v>-1.1999999999999886</v>
      </c>
      <c r="T24" s="2">
        <f t="shared" si="7"/>
        <v>2.8000000000000114</v>
      </c>
      <c r="U24" s="2">
        <f t="shared" si="7"/>
        <v>0.19999999999998863</v>
      </c>
      <c r="V24" s="2">
        <f t="shared" si="7"/>
        <v>-0.59999999999999432</v>
      </c>
      <c r="W24" s="2">
        <f t="shared" si="7"/>
        <v>3.5999999999999943</v>
      </c>
      <c r="X24" s="2">
        <v>1</v>
      </c>
    </row>
    <row r="25" spans="1:24">
      <c r="A25" s="1" t="s">
        <v>111</v>
      </c>
      <c r="B25" s="2">
        <v>1</v>
      </c>
      <c r="C25" s="2">
        <v>198.4</v>
      </c>
      <c r="D25" s="2">
        <v>197.4</v>
      </c>
      <c r="E25" s="2">
        <v>195.6</v>
      </c>
      <c r="F25" s="2">
        <v>196.4</v>
      </c>
      <c r="G25" s="2">
        <v>198.2</v>
      </c>
      <c r="H25" s="2">
        <v>195.8</v>
      </c>
      <c r="I25" s="2">
        <v>197.4</v>
      </c>
      <c r="J25" s="8">
        <v>196.3</v>
      </c>
      <c r="K25" s="2">
        <v>195.2</v>
      </c>
      <c r="L25" s="2">
        <v>199.8</v>
      </c>
      <c r="M25" s="2">
        <v>201.4</v>
      </c>
      <c r="N25" s="2">
        <f t="shared" si="1"/>
        <v>-1</v>
      </c>
      <c r="O25" s="2">
        <f t="shared" si="2"/>
        <v>-1.8000000000000114</v>
      </c>
      <c r="P25" s="2">
        <f t="shared" si="3"/>
        <v>0.80000000000001137</v>
      </c>
      <c r="Q25" s="2">
        <f t="shared" si="4"/>
        <v>1.7999999999999829</v>
      </c>
      <c r="R25" s="2">
        <f t="shared" si="5"/>
        <v>-2.3999999999999773</v>
      </c>
      <c r="S25" s="2">
        <f t="shared" si="7"/>
        <v>1.5999999999999943</v>
      </c>
      <c r="T25" s="2">
        <f t="shared" si="7"/>
        <v>-1.0999999999999943</v>
      </c>
      <c r="U25" s="2">
        <f t="shared" si="7"/>
        <v>-1.1000000000000227</v>
      </c>
      <c r="V25" s="2">
        <f t="shared" si="7"/>
        <v>4.6000000000000227</v>
      </c>
      <c r="W25" s="2">
        <f t="shared" si="7"/>
        <v>1.5999999999999943</v>
      </c>
      <c r="X25" s="2">
        <v>1</v>
      </c>
    </row>
    <row r="26" spans="1:24" hidden="1">
      <c r="A26" s="1" t="s">
        <v>112</v>
      </c>
      <c r="B26" s="2">
        <v>0</v>
      </c>
      <c r="C26" s="2">
        <v>180.2</v>
      </c>
      <c r="D26" s="2">
        <v>178.2</v>
      </c>
      <c r="E26" s="2">
        <v>180</v>
      </c>
      <c r="F26" s="3">
        <v>180.1</v>
      </c>
      <c r="G26" s="2">
        <v>180.2</v>
      </c>
      <c r="H26" s="2">
        <v>177.4</v>
      </c>
      <c r="I26" s="2"/>
      <c r="J26" s="2"/>
      <c r="K26" s="2"/>
      <c r="L26" s="2"/>
      <c r="M26" s="2"/>
      <c r="N26" s="2">
        <f t="shared" si="1"/>
        <v>-2</v>
      </c>
      <c r="O26" s="2">
        <f t="shared" si="2"/>
        <v>1.8000000000000114</v>
      </c>
      <c r="P26" s="2">
        <f t="shared" si="3"/>
        <v>9.9999999999994316E-2</v>
      </c>
      <c r="Q26" s="2">
        <f t="shared" si="4"/>
        <v>9.9999999999994316E-2</v>
      </c>
      <c r="R26" s="2">
        <f t="shared" si="5"/>
        <v>-2.7999999999999829</v>
      </c>
      <c r="S26" s="2"/>
      <c r="T26" s="2"/>
      <c r="U26" s="2"/>
      <c r="V26" s="2"/>
      <c r="W26" s="2"/>
      <c r="X26" s="2">
        <v>0</v>
      </c>
    </row>
    <row r="27" spans="1:24" hidden="1">
      <c r="A27" s="1" t="s">
        <v>113</v>
      </c>
      <c r="B27" s="2">
        <v>0</v>
      </c>
      <c r="C27" s="2">
        <v>161.19999999999999</v>
      </c>
      <c r="D27" s="2">
        <v>162.6</v>
      </c>
      <c r="E27" s="2">
        <v>162</v>
      </c>
      <c r="F27" s="2">
        <v>161.4</v>
      </c>
      <c r="G27" s="2">
        <v>162.80000000000001</v>
      </c>
      <c r="H27" s="2">
        <v>161.80000000000001</v>
      </c>
      <c r="I27" s="2"/>
      <c r="J27" s="2"/>
      <c r="K27" s="2"/>
      <c r="L27" s="2"/>
      <c r="M27" s="2"/>
      <c r="N27" s="2">
        <f t="shared" si="1"/>
        <v>1.4000000000000057</v>
      </c>
      <c r="O27" s="2">
        <f t="shared" si="2"/>
        <v>-0.59999999999999432</v>
      </c>
      <c r="P27" s="2">
        <f t="shared" si="3"/>
        <v>-0.59999999999999432</v>
      </c>
      <c r="Q27" s="2">
        <f t="shared" si="4"/>
        <v>1.4000000000000057</v>
      </c>
      <c r="R27" s="2">
        <f t="shared" si="5"/>
        <v>-1</v>
      </c>
      <c r="S27" s="2"/>
      <c r="T27" s="2"/>
      <c r="U27" s="2"/>
      <c r="V27" s="2"/>
      <c r="W27" s="2"/>
      <c r="X27" s="2">
        <v>0</v>
      </c>
    </row>
    <row r="28" spans="1:24">
      <c r="A28" s="1" t="s">
        <v>114</v>
      </c>
      <c r="B28" s="2">
        <v>1</v>
      </c>
      <c r="C28" s="2">
        <v>175</v>
      </c>
      <c r="D28" s="2">
        <v>172</v>
      </c>
      <c r="E28" s="2">
        <v>172</v>
      </c>
      <c r="F28" s="2">
        <v>172.4</v>
      </c>
      <c r="G28" s="2">
        <v>171.4</v>
      </c>
      <c r="H28" s="2">
        <v>171</v>
      </c>
      <c r="I28" s="2">
        <v>172.6</v>
      </c>
      <c r="J28" s="2">
        <v>171.6</v>
      </c>
      <c r="K28" s="2">
        <v>171.6</v>
      </c>
      <c r="L28" s="2">
        <v>172</v>
      </c>
      <c r="M28" s="2">
        <v>173.4</v>
      </c>
      <c r="N28" s="2">
        <f t="shared" si="1"/>
        <v>-3</v>
      </c>
      <c r="O28" s="2">
        <f t="shared" si="2"/>
        <v>0</v>
      </c>
      <c r="P28" s="2">
        <f t="shared" si="3"/>
        <v>0.40000000000000568</v>
      </c>
      <c r="Q28" s="2">
        <f t="shared" si="4"/>
        <v>-1</v>
      </c>
      <c r="R28" s="2">
        <f t="shared" si="5"/>
        <v>-0.40000000000000568</v>
      </c>
      <c r="S28" s="2">
        <f t="shared" ref="S28:W29" si="8">I28-H28</f>
        <v>1.5999999999999943</v>
      </c>
      <c r="T28" s="2">
        <f t="shared" si="8"/>
        <v>-1</v>
      </c>
      <c r="U28" s="2">
        <f t="shared" si="8"/>
        <v>0</v>
      </c>
      <c r="V28" s="2">
        <f t="shared" si="8"/>
        <v>0.40000000000000568</v>
      </c>
      <c r="W28" s="2">
        <f t="shared" si="8"/>
        <v>1.4000000000000057</v>
      </c>
      <c r="X28" s="2">
        <v>1</v>
      </c>
    </row>
    <row r="29" spans="1:24">
      <c r="A29" s="1" t="s">
        <v>115</v>
      </c>
      <c r="B29" s="2">
        <v>0</v>
      </c>
      <c r="C29" s="2">
        <v>165.6</v>
      </c>
      <c r="D29" s="2">
        <v>166.4</v>
      </c>
      <c r="E29" s="2">
        <v>166.6</v>
      </c>
      <c r="F29" s="2">
        <v>167</v>
      </c>
      <c r="G29" s="2">
        <v>166.8</v>
      </c>
      <c r="H29" s="2">
        <v>166.4</v>
      </c>
      <c r="I29" s="2">
        <v>165.2</v>
      </c>
      <c r="J29" s="2">
        <v>163.4</v>
      </c>
      <c r="K29" s="2">
        <v>165.2</v>
      </c>
      <c r="L29" s="2">
        <v>164.8</v>
      </c>
      <c r="M29" s="2">
        <v>166</v>
      </c>
      <c r="N29" s="2">
        <f t="shared" si="1"/>
        <v>0.80000000000001137</v>
      </c>
      <c r="O29" s="2">
        <f t="shared" si="2"/>
        <v>0.19999999999998863</v>
      </c>
      <c r="P29" s="2">
        <f t="shared" si="3"/>
        <v>0.40000000000000568</v>
      </c>
      <c r="Q29" s="2">
        <f t="shared" si="4"/>
        <v>-0.19999999999998863</v>
      </c>
      <c r="R29" s="2">
        <f t="shared" si="5"/>
        <v>-0.40000000000000568</v>
      </c>
      <c r="S29" s="2">
        <f t="shared" si="8"/>
        <v>-1.2000000000000171</v>
      </c>
      <c r="T29" s="2">
        <f t="shared" si="8"/>
        <v>-1.7999999999999829</v>
      </c>
      <c r="U29" s="2">
        <f t="shared" si="8"/>
        <v>1.7999999999999829</v>
      </c>
      <c r="V29" s="2">
        <f t="shared" si="8"/>
        <v>-0.39999999999997726</v>
      </c>
      <c r="W29" s="2">
        <f t="shared" si="8"/>
        <v>1.1999999999999886</v>
      </c>
      <c r="X29" s="2">
        <v>1</v>
      </c>
    </row>
    <row r="30" spans="1:24" hidden="1">
      <c r="A30" s="1" t="s">
        <v>116</v>
      </c>
      <c r="B30" s="2">
        <v>0</v>
      </c>
      <c r="C30" s="2">
        <v>222.2</v>
      </c>
      <c r="D30" s="2">
        <v>222.2</v>
      </c>
      <c r="E30" s="2">
        <v>223.2</v>
      </c>
      <c r="F30" s="2">
        <v>222.4</v>
      </c>
      <c r="G30" s="2">
        <v>224</v>
      </c>
      <c r="H30" s="2">
        <v>225</v>
      </c>
      <c r="N30" s="2">
        <f t="shared" si="1"/>
        <v>0</v>
      </c>
      <c r="O30" s="2">
        <f t="shared" si="2"/>
        <v>1</v>
      </c>
      <c r="P30" s="2">
        <f t="shared" si="3"/>
        <v>-0.79999999999998295</v>
      </c>
      <c r="Q30" s="2">
        <f t="shared" si="4"/>
        <v>1.5999999999999943</v>
      </c>
      <c r="R30" s="2">
        <f t="shared" si="5"/>
        <v>1</v>
      </c>
      <c r="S30" s="2"/>
      <c r="T30" s="2"/>
      <c r="U30" s="2"/>
      <c r="V30" s="2"/>
      <c r="W30" s="2"/>
      <c r="X30" s="2">
        <v>0</v>
      </c>
    </row>
    <row r="31" spans="1:24">
      <c r="A31" s="1" t="s">
        <v>117</v>
      </c>
      <c r="B31" s="2">
        <v>1</v>
      </c>
      <c r="C31" s="2">
        <v>193</v>
      </c>
      <c r="D31" s="2">
        <v>193.2</v>
      </c>
      <c r="E31" s="2">
        <v>193.8</v>
      </c>
      <c r="F31" s="2">
        <v>191.8</v>
      </c>
      <c r="G31" s="2">
        <v>193.2</v>
      </c>
      <c r="H31" s="2">
        <v>192.6</v>
      </c>
      <c r="I31" s="2">
        <v>191</v>
      </c>
      <c r="J31" s="2">
        <v>192.2</v>
      </c>
      <c r="K31" s="2">
        <v>192.8</v>
      </c>
      <c r="L31" s="8">
        <v>192.8</v>
      </c>
      <c r="M31">
        <v>192.8</v>
      </c>
      <c r="N31" s="2">
        <f t="shared" si="1"/>
        <v>0.19999999999998863</v>
      </c>
      <c r="O31" s="2">
        <f t="shared" si="2"/>
        <v>0.60000000000002274</v>
      </c>
      <c r="P31" s="2">
        <f t="shared" si="3"/>
        <v>-2</v>
      </c>
      <c r="Q31" s="2">
        <f t="shared" si="4"/>
        <v>1.3999999999999773</v>
      </c>
      <c r="R31" s="2">
        <f t="shared" si="5"/>
        <v>-0.59999999999999432</v>
      </c>
      <c r="S31" s="2">
        <f t="shared" ref="S31:W32" si="9">I31-H31</f>
        <v>-1.5999999999999943</v>
      </c>
      <c r="T31" s="2">
        <f t="shared" si="9"/>
        <v>1.1999999999999886</v>
      </c>
      <c r="U31" s="2">
        <f t="shared" si="9"/>
        <v>0.60000000000002274</v>
      </c>
      <c r="V31" s="2">
        <f t="shared" si="9"/>
        <v>0</v>
      </c>
      <c r="W31" s="2">
        <f t="shared" si="9"/>
        <v>0</v>
      </c>
      <c r="X31" s="2">
        <v>1</v>
      </c>
    </row>
    <row r="32" spans="1:24">
      <c r="A32" s="1" t="s">
        <v>118</v>
      </c>
      <c r="B32" s="2">
        <v>1</v>
      </c>
      <c r="C32" s="2">
        <v>167.6</v>
      </c>
      <c r="D32" s="2">
        <v>164</v>
      </c>
      <c r="E32" s="2">
        <v>164.2</v>
      </c>
      <c r="F32" s="2">
        <v>165.2</v>
      </c>
      <c r="G32" s="2">
        <v>163.6</v>
      </c>
      <c r="H32" s="2">
        <v>165.2</v>
      </c>
      <c r="I32" s="2">
        <v>163.4</v>
      </c>
      <c r="J32" s="2">
        <v>166.2</v>
      </c>
      <c r="K32" s="2">
        <v>162.6</v>
      </c>
      <c r="L32" s="8">
        <v>163.5</v>
      </c>
      <c r="M32">
        <v>164.4</v>
      </c>
      <c r="N32" s="2">
        <f t="shared" si="1"/>
        <v>-3.5999999999999943</v>
      </c>
      <c r="O32" s="2">
        <f t="shared" si="2"/>
        <v>0.19999999999998863</v>
      </c>
      <c r="P32" s="2">
        <f t="shared" si="3"/>
        <v>1</v>
      </c>
      <c r="Q32" s="2">
        <f t="shared" si="4"/>
        <v>-1.5999999999999943</v>
      </c>
      <c r="R32" s="2">
        <f t="shared" si="5"/>
        <v>1.5999999999999943</v>
      </c>
      <c r="S32" s="2">
        <f t="shared" si="9"/>
        <v>-1.7999999999999829</v>
      </c>
      <c r="T32" s="2">
        <f t="shared" si="9"/>
        <v>2.7999999999999829</v>
      </c>
      <c r="U32" s="2">
        <f t="shared" si="9"/>
        <v>-3.5999999999999943</v>
      </c>
      <c r="V32" s="2">
        <f t="shared" si="9"/>
        <v>0.90000000000000568</v>
      </c>
      <c r="W32" s="2">
        <f t="shared" si="9"/>
        <v>0.90000000000000568</v>
      </c>
      <c r="X32" s="2">
        <v>1</v>
      </c>
    </row>
    <row r="33" spans="1:24" hidden="1">
      <c r="A33" s="1" t="s">
        <v>119</v>
      </c>
      <c r="B33" s="2">
        <v>0</v>
      </c>
      <c r="C33" s="2">
        <v>159.19999999999999</v>
      </c>
      <c r="D33" s="2">
        <v>157.6</v>
      </c>
      <c r="E33" s="2">
        <v>157.80000000000001</v>
      </c>
      <c r="F33" s="2">
        <v>158.4</v>
      </c>
      <c r="G33" s="2">
        <v>159</v>
      </c>
      <c r="H33" s="2">
        <v>160.19999999999999</v>
      </c>
      <c r="N33" s="2">
        <f t="shared" si="1"/>
        <v>-1.5999999999999943</v>
      </c>
      <c r="O33" s="2">
        <f t="shared" si="2"/>
        <v>0.20000000000001705</v>
      </c>
      <c r="P33" s="2">
        <f t="shared" si="3"/>
        <v>0.59999999999999432</v>
      </c>
      <c r="Q33" s="2">
        <f t="shared" si="4"/>
        <v>0.59999999999999432</v>
      </c>
      <c r="R33" s="2">
        <f t="shared" si="5"/>
        <v>1.1999999999999886</v>
      </c>
      <c r="S33" s="2"/>
      <c r="T33" s="2"/>
      <c r="U33" s="2"/>
      <c r="V33" s="2"/>
      <c r="W33" s="2"/>
      <c r="X33" s="2">
        <v>0</v>
      </c>
    </row>
    <row r="34" spans="1:24">
      <c r="A34" s="1" t="s">
        <v>120</v>
      </c>
      <c r="B34" s="2">
        <v>1</v>
      </c>
      <c r="C34" s="2">
        <v>177.8</v>
      </c>
      <c r="D34" s="2">
        <v>178.8</v>
      </c>
      <c r="E34" s="2">
        <v>177.4</v>
      </c>
      <c r="F34" s="2">
        <v>176.6</v>
      </c>
      <c r="G34" s="2">
        <v>178.8</v>
      </c>
      <c r="H34" s="2">
        <v>177.4</v>
      </c>
      <c r="I34" s="2">
        <v>178.8</v>
      </c>
      <c r="J34" s="8">
        <v>178.9</v>
      </c>
      <c r="K34" s="8">
        <v>178.9</v>
      </c>
      <c r="L34">
        <v>179</v>
      </c>
      <c r="M34">
        <v>179.6</v>
      </c>
      <c r="N34" s="2">
        <f t="shared" si="1"/>
        <v>1</v>
      </c>
      <c r="O34" s="2">
        <f t="shared" si="2"/>
        <v>-1.4000000000000057</v>
      </c>
      <c r="P34" s="2">
        <f t="shared" si="3"/>
        <v>-0.80000000000001137</v>
      </c>
      <c r="Q34" s="2">
        <f t="shared" si="4"/>
        <v>2.2000000000000171</v>
      </c>
      <c r="R34" s="2">
        <f t="shared" si="5"/>
        <v>-1.4000000000000057</v>
      </c>
      <c r="S34" s="2">
        <f t="shared" ref="S34:W37" si="10">I34-H34</f>
        <v>1.4000000000000057</v>
      </c>
      <c r="T34" s="2">
        <f t="shared" si="10"/>
        <v>9.9999999999994316E-2</v>
      </c>
      <c r="U34" s="2">
        <f t="shared" si="10"/>
        <v>0</v>
      </c>
      <c r="V34" s="2">
        <f t="shared" si="10"/>
        <v>9.9999999999994316E-2</v>
      </c>
      <c r="W34" s="2">
        <f t="shared" si="10"/>
        <v>0.59999999999999432</v>
      </c>
      <c r="X34" s="2">
        <v>1</v>
      </c>
    </row>
    <row r="35" spans="1:24">
      <c r="A35" s="1" t="s">
        <v>121</v>
      </c>
      <c r="B35" s="2">
        <v>0</v>
      </c>
      <c r="C35" s="2">
        <v>231.8</v>
      </c>
      <c r="D35" s="9">
        <v>231.5</v>
      </c>
      <c r="E35" s="2">
        <v>231.2</v>
      </c>
      <c r="F35" s="2">
        <v>233.8</v>
      </c>
      <c r="G35" s="2">
        <v>233.4</v>
      </c>
      <c r="H35" s="2">
        <v>234</v>
      </c>
      <c r="I35" s="2">
        <v>232</v>
      </c>
      <c r="J35" s="2">
        <v>231.8</v>
      </c>
      <c r="K35" s="2">
        <v>229.4</v>
      </c>
      <c r="L35" s="2">
        <v>230.6</v>
      </c>
      <c r="M35" s="2">
        <v>232.4</v>
      </c>
      <c r="N35" s="2">
        <f t="shared" ref="N35:N41" si="11">D35-C35</f>
        <v>-0.30000000000001137</v>
      </c>
      <c r="O35" s="2">
        <f>F35-E35</f>
        <v>2.6000000000000227</v>
      </c>
      <c r="P35" s="2">
        <f>G35-F35</f>
        <v>-0.40000000000000568</v>
      </c>
      <c r="Q35" s="2">
        <f>H35-G35</f>
        <v>0.59999999999999432</v>
      </c>
      <c r="R35" s="2">
        <f t="shared" ref="R35:R40" si="12">H35-G35</f>
        <v>0.59999999999999432</v>
      </c>
      <c r="S35" s="2">
        <f t="shared" si="10"/>
        <v>-2</v>
      </c>
      <c r="T35" s="2">
        <f t="shared" si="10"/>
        <v>-0.19999999999998863</v>
      </c>
      <c r="U35" s="2">
        <f t="shared" si="10"/>
        <v>-2.4000000000000057</v>
      </c>
      <c r="V35" s="2">
        <f t="shared" si="10"/>
        <v>1.1999999999999886</v>
      </c>
      <c r="W35" s="2">
        <f t="shared" si="10"/>
        <v>1.8000000000000114</v>
      </c>
      <c r="X35" s="2">
        <v>1</v>
      </c>
    </row>
    <row r="36" spans="1:24">
      <c r="A36" s="1" t="s">
        <v>122</v>
      </c>
      <c r="B36" s="2">
        <v>1</v>
      </c>
      <c r="C36" s="2">
        <v>224.4</v>
      </c>
      <c r="D36" s="2">
        <v>223</v>
      </c>
      <c r="E36" s="2">
        <v>223.2</v>
      </c>
      <c r="F36" s="2">
        <v>223</v>
      </c>
      <c r="G36" s="2">
        <v>220.2</v>
      </c>
      <c r="H36" s="2">
        <v>222.4</v>
      </c>
      <c r="I36" s="2">
        <v>220.4</v>
      </c>
      <c r="J36" s="2">
        <v>218</v>
      </c>
      <c r="K36" s="2">
        <v>219.4</v>
      </c>
      <c r="L36" s="2">
        <v>221</v>
      </c>
      <c r="M36" s="2">
        <v>222.6</v>
      </c>
      <c r="N36" s="2">
        <f t="shared" si="11"/>
        <v>-1.4000000000000057</v>
      </c>
      <c r="O36" s="2">
        <f t="shared" ref="O36:Q40" si="13">E36-D36</f>
        <v>0.19999999999998863</v>
      </c>
      <c r="P36" s="2">
        <f t="shared" si="13"/>
        <v>-0.19999999999998863</v>
      </c>
      <c r="Q36" s="2">
        <f t="shared" si="13"/>
        <v>-2.8000000000000114</v>
      </c>
      <c r="R36" s="2">
        <f t="shared" si="12"/>
        <v>2.2000000000000171</v>
      </c>
      <c r="S36" s="2">
        <f t="shared" si="10"/>
        <v>-2</v>
      </c>
      <c r="T36" s="2">
        <f t="shared" si="10"/>
        <v>-2.4000000000000057</v>
      </c>
      <c r="U36" s="2">
        <f t="shared" si="10"/>
        <v>1.4000000000000057</v>
      </c>
      <c r="V36" s="2">
        <f t="shared" si="10"/>
        <v>1.5999999999999943</v>
      </c>
      <c r="W36" s="2">
        <f t="shared" si="10"/>
        <v>1.5999999999999943</v>
      </c>
      <c r="X36" s="2">
        <v>1</v>
      </c>
    </row>
    <row r="37" spans="1:24">
      <c r="A37" s="1" t="s">
        <v>123</v>
      </c>
      <c r="B37" s="2">
        <v>0</v>
      </c>
      <c r="C37" s="2">
        <v>301.39999999999998</v>
      </c>
      <c r="D37" s="2">
        <v>291.8</v>
      </c>
      <c r="E37" s="2">
        <v>291.60000000000002</v>
      </c>
      <c r="F37" s="2">
        <v>289.2</v>
      </c>
      <c r="G37" s="2">
        <v>288.60000000000002</v>
      </c>
      <c r="H37" s="2">
        <v>286.2</v>
      </c>
      <c r="I37" s="2">
        <v>284.2</v>
      </c>
      <c r="J37" s="2">
        <v>282</v>
      </c>
      <c r="K37" s="2">
        <v>276.2</v>
      </c>
      <c r="L37" s="2">
        <v>285</v>
      </c>
      <c r="M37" s="2">
        <v>276.60000000000002</v>
      </c>
      <c r="N37" s="2">
        <f t="shared" si="11"/>
        <v>-9.5999999999999659</v>
      </c>
      <c r="O37" s="2">
        <f t="shared" si="13"/>
        <v>-0.19999999999998863</v>
      </c>
      <c r="P37" s="2">
        <f t="shared" si="13"/>
        <v>-2.4000000000000341</v>
      </c>
      <c r="Q37" s="2">
        <f t="shared" si="13"/>
        <v>-0.59999999999996589</v>
      </c>
      <c r="R37" s="2">
        <f t="shared" si="12"/>
        <v>-2.4000000000000341</v>
      </c>
      <c r="S37" s="2">
        <f t="shared" si="10"/>
        <v>-2</v>
      </c>
      <c r="T37" s="2">
        <f t="shared" si="10"/>
        <v>-2.1999999999999886</v>
      </c>
      <c r="U37" s="2">
        <f t="shared" si="10"/>
        <v>-5.8000000000000114</v>
      </c>
      <c r="V37" s="2">
        <f t="shared" si="10"/>
        <v>8.8000000000000114</v>
      </c>
      <c r="W37" s="2">
        <f t="shared" si="10"/>
        <v>-8.3999999999999773</v>
      </c>
      <c r="X37" s="2">
        <v>1</v>
      </c>
    </row>
    <row r="38" spans="1:24" hidden="1">
      <c r="A38" s="1" t="s">
        <v>124</v>
      </c>
      <c r="B38" s="2">
        <v>0</v>
      </c>
      <c r="C38" s="2">
        <v>201.2</v>
      </c>
      <c r="D38" s="2">
        <v>201.4</v>
      </c>
      <c r="E38" s="2">
        <v>202.6</v>
      </c>
      <c r="F38" s="2">
        <v>201.6</v>
      </c>
      <c r="G38" s="2">
        <v>202.2</v>
      </c>
      <c r="H38" s="2">
        <v>201</v>
      </c>
      <c r="N38" s="2">
        <f t="shared" si="11"/>
        <v>0.20000000000001705</v>
      </c>
      <c r="O38" s="2">
        <f t="shared" si="13"/>
        <v>1.1999999999999886</v>
      </c>
      <c r="P38" s="2">
        <f t="shared" si="13"/>
        <v>-1</v>
      </c>
      <c r="Q38" s="2">
        <f t="shared" si="13"/>
        <v>0.59999999999999432</v>
      </c>
      <c r="R38" s="2">
        <f t="shared" si="12"/>
        <v>-1.1999999999999886</v>
      </c>
      <c r="S38" s="2"/>
      <c r="T38" s="2"/>
      <c r="U38" s="2"/>
      <c r="V38" s="2"/>
      <c r="W38" s="2"/>
      <c r="X38" s="2">
        <v>0</v>
      </c>
    </row>
    <row r="39" spans="1:24">
      <c r="A39" s="1" t="s">
        <v>125</v>
      </c>
      <c r="B39" s="2">
        <v>1</v>
      </c>
      <c r="C39" s="2">
        <v>318.39999999999998</v>
      </c>
      <c r="D39" s="2">
        <v>313.2</v>
      </c>
      <c r="E39" s="2">
        <v>316.39999999999998</v>
      </c>
      <c r="F39" s="8">
        <v>314.3</v>
      </c>
      <c r="G39" s="2">
        <v>312.2</v>
      </c>
      <c r="H39" s="2">
        <v>312.8</v>
      </c>
      <c r="I39" s="8">
        <v>313.2</v>
      </c>
      <c r="J39">
        <v>313.60000000000002</v>
      </c>
      <c r="K39">
        <v>311.8</v>
      </c>
      <c r="L39" s="9">
        <v>308.8</v>
      </c>
      <c r="M39">
        <v>305.8</v>
      </c>
      <c r="N39" s="2">
        <f t="shared" si="11"/>
        <v>-5.1999999999999886</v>
      </c>
      <c r="O39" s="2">
        <f t="shared" si="13"/>
        <v>3.1999999999999886</v>
      </c>
      <c r="P39" s="2">
        <f t="shared" si="13"/>
        <v>-2.0999999999999659</v>
      </c>
      <c r="Q39" s="2">
        <f t="shared" si="13"/>
        <v>-2.1000000000000227</v>
      </c>
      <c r="R39" s="2">
        <f t="shared" si="12"/>
        <v>0.60000000000002274</v>
      </c>
      <c r="S39" s="2">
        <f t="shared" ref="S39:W41" si="14">I39-H39</f>
        <v>0.39999999999997726</v>
      </c>
      <c r="T39" s="2">
        <f t="shared" si="14"/>
        <v>0.40000000000003411</v>
      </c>
      <c r="U39" s="2">
        <f t="shared" si="14"/>
        <v>-1.8000000000000114</v>
      </c>
      <c r="V39" s="2">
        <f t="shared" si="14"/>
        <v>-3</v>
      </c>
      <c r="W39" s="2">
        <f t="shared" si="14"/>
        <v>-3</v>
      </c>
      <c r="X39" s="2">
        <v>1</v>
      </c>
    </row>
    <row r="40" spans="1:24">
      <c r="A40" s="1" t="s">
        <v>126</v>
      </c>
      <c r="B40" s="2">
        <v>0</v>
      </c>
      <c r="C40" s="2">
        <v>211.6</v>
      </c>
      <c r="D40" s="2">
        <v>211.6</v>
      </c>
      <c r="E40" s="2">
        <v>209.8</v>
      </c>
      <c r="F40" s="2">
        <v>210.2</v>
      </c>
      <c r="G40" s="2">
        <v>209</v>
      </c>
      <c r="H40" s="2">
        <v>206</v>
      </c>
      <c r="I40" s="2">
        <v>206.2</v>
      </c>
      <c r="J40" s="2">
        <v>203</v>
      </c>
      <c r="K40" s="2">
        <v>203.8</v>
      </c>
      <c r="L40" s="2">
        <v>201.2</v>
      </c>
      <c r="M40" s="2">
        <v>200.4</v>
      </c>
      <c r="N40" s="2">
        <f t="shared" si="11"/>
        <v>0</v>
      </c>
      <c r="O40" s="2">
        <f t="shared" si="13"/>
        <v>-1.7999999999999829</v>
      </c>
      <c r="P40" s="2">
        <f t="shared" si="13"/>
        <v>0.39999999999997726</v>
      </c>
      <c r="Q40" s="2">
        <f t="shared" si="13"/>
        <v>-1.1999999999999886</v>
      </c>
      <c r="R40" s="2">
        <f t="shared" si="12"/>
        <v>-3</v>
      </c>
      <c r="S40" s="2">
        <f t="shared" si="14"/>
        <v>0.19999999999998863</v>
      </c>
      <c r="T40" s="2">
        <f t="shared" si="14"/>
        <v>-3.1999999999999886</v>
      </c>
      <c r="U40" s="2">
        <f t="shared" si="14"/>
        <v>0.80000000000001137</v>
      </c>
      <c r="V40" s="2">
        <f t="shared" si="14"/>
        <v>-2.6000000000000227</v>
      </c>
      <c r="W40" s="2">
        <f t="shared" si="14"/>
        <v>-0.79999999999998295</v>
      </c>
      <c r="X40" s="2">
        <v>1</v>
      </c>
    </row>
    <row r="41" spans="1:24">
      <c r="A41" s="1" t="s">
        <v>140</v>
      </c>
      <c r="B41" s="2">
        <v>0</v>
      </c>
      <c r="C41" s="2">
        <v>190</v>
      </c>
      <c r="D41" s="2">
        <v>189.4</v>
      </c>
      <c r="E41" s="2">
        <v>192.2</v>
      </c>
      <c r="F41" s="8">
        <v>191.5</v>
      </c>
      <c r="G41">
        <v>190.8</v>
      </c>
      <c r="H41">
        <v>189.4</v>
      </c>
      <c r="I41">
        <v>190.4</v>
      </c>
      <c r="J41">
        <v>189.6</v>
      </c>
      <c r="K41">
        <v>190</v>
      </c>
      <c r="L41" s="8">
        <v>188.3</v>
      </c>
      <c r="M41">
        <v>186.6</v>
      </c>
      <c r="N41" s="2">
        <f t="shared" si="11"/>
        <v>-0.59999999999999432</v>
      </c>
      <c r="O41" s="2">
        <f>D41-C41</f>
        <v>-0.59999999999999432</v>
      </c>
      <c r="P41" s="2">
        <f>E41-D41</f>
        <v>2.7999999999999829</v>
      </c>
      <c r="Q41" s="2">
        <f>F41-E41</f>
        <v>-0.69999999999998863</v>
      </c>
      <c r="R41" s="2">
        <f>G41-F41</f>
        <v>-0.69999999999998863</v>
      </c>
      <c r="S41" s="2">
        <f t="shared" si="14"/>
        <v>1</v>
      </c>
      <c r="T41" s="2">
        <f t="shared" si="14"/>
        <v>-0.80000000000001137</v>
      </c>
      <c r="U41" s="2">
        <f t="shared" si="14"/>
        <v>0.40000000000000568</v>
      </c>
      <c r="V41" s="2">
        <f t="shared" si="14"/>
        <v>-1.6999999999999886</v>
      </c>
      <c r="W41" s="2">
        <f t="shared" si="14"/>
        <v>-1.7000000000000171</v>
      </c>
      <c r="X41" s="2">
        <v>1</v>
      </c>
    </row>
  </sheetData>
  <autoFilter ref="A1:X41">
    <filterColumn colId="23">
      <filters>
        <filter val="1.00"/>
      </filters>
    </filterColumn>
  </autoFilter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opLeftCell="B1" workbookViewId="0">
      <selection activeCell="Y1" sqref="Y1:Z1"/>
    </sheetView>
  </sheetViews>
  <sheetFormatPr baseColWidth="10" defaultColWidth="8.83203125" defaultRowHeight="14" x14ac:dyDescent="0"/>
  <cols>
    <col min="25" max="26" width="8.83203125" style="2"/>
  </cols>
  <sheetData>
    <row r="1" spans="1:26">
      <c r="A1" s="1" t="s">
        <v>0</v>
      </c>
      <c r="B1" t="s">
        <v>7</v>
      </c>
      <c r="C1" t="s">
        <v>2</v>
      </c>
      <c r="D1" t="s">
        <v>8</v>
      </c>
      <c r="E1" t="s">
        <v>17</v>
      </c>
      <c r="F1" t="s">
        <v>24</v>
      </c>
      <c r="G1" t="s">
        <v>31</v>
      </c>
      <c r="H1" t="s">
        <v>38</v>
      </c>
      <c r="I1" t="s">
        <v>45</v>
      </c>
      <c r="J1" t="s">
        <v>52</v>
      </c>
      <c r="K1" t="s">
        <v>59</v>
      </c>
      <c r="L1" t="s">
        <v>66</v>
      </c>
      <c r="M1" t="s">
        <v>73</v>
      </c>
      <c r="N1" t="s">
        <v>157</v>
      </c>
      <c r="O1" t="s">
        <v>158</v>
      </c>
      <c r="P1" t="s">
        <v>159</v>
      </c>
      <c r="Q1" t="s">
        <v>150</v>
      </c>
      <c r="R1" t="s">
        <v>151</v>
      </c>
      <c r="S1" t="s">
        <v>152</v>
      </c>
      <c r="T1" t="s">
        <v>153</v>
      </c>
      <c r="U1" t="s">
        <v>154</v>
      </c>
      <c r="V1" t="s">
        <v>155</v>
      </c>
      <c r="W1" t="s">
        <v>156</v>
      </c>
      <c r="Y1" s="2" t="s">
        <v>193</v>
      </c>
      <c r="Z1" s="2" t="s">
        <v>194</v>
      </c>
    </row>
    <row r="2" spans="1:26">
      <c r="A2" s="1" t="s">
        <v>121</v>
      </c>
      <c r="B2" s="2">
        <v>0</v>
      </c>
      <c r="C2" s="2">
        <v>231.8</v>
      </c>
      <c r="D2" s="9">
        <v>231.5</v>
      </c>
      <c r="E2" s="2">
        <v>231.2</v>
      </c>
      <c r="F2" s="2">
        <v>233.8</v>
      </c>
      <c r="G2" s="2">
        <v>233.4</v>
      </c>
      <c r="H2" s="2">
        <v>234</v>
      </c>
      <c r="I2" s="2">
        <v>232</v>
      </c>
      <c r="J2" s="2">
        <v>231.8</v>
      </c>
      <c r="K2" s="2">
        <v>229.4</v>
      </c>
      <c r="L2" s="2">
        <v>230.6</v>
      </c>
      <c r="M2" s="2">
        <v>232.4</v>
      </c>
      <c r="N2" s="2">
        <v>-0.30000000000001137</v>
      </c>
      <c r="O2" s="2">
        <v>2.6000000000000227</v>
      </c>
      <c r="P2" s="2">
        <v>-0.40000000000000568</v>
      </c>
      <c r="Q2" s="2">
        <v>0.59999999999999432</v>
      </c>
      <c r="R2" s="2">
        <v>0.59999999999999432</v>
      </c>
      <c r="S2" s="2">
        <v>-2</v>
      </c>
      <c r="T2" s="2">
        <v>-0.19999999999998863</v>
      </c>
      <c r="U2" s="2">
        <v>-2.4000000000000057</v>
      </c>
      <c r="V2" s="2">
        <v>1.1999999999999886</v>
      </c>
      <c r="W2" s="2">
        <v>1.8000000000000114</v>
      </c>
      <c r="Y2" s="2">
        <f>VAR(N2:W2)</f>
        <v>2.4427777777777946</v>
      </c>
      <c r="Z2" s="2">
        <f>1/Y2</f>
        <v>0.40937002501705427</v>
      </c>
    </row>
    <row r="3" spans="1:26">
      <c r="A3" s="1" t="s">
        <v>125</v>
      </c>
      <c r="B3" s="2">
        <v>1</v>
      </c>
      <c r="C3" s="2">
        <v>318.39999999999998</v>
      </c>
      <c r="D3" s="2">
        <v>313.2</v>
      </c>
      <c r="E3" s="2">
        <v>316.39999999999998</v>
      </c>
      <c r="F3" s="8">
        <v>314.3</v>
      </c>
      <c r="G3" s="2">
        <v>312.2</v>
      </c>
      <c r="H3" s="2">
        <v>312.8</v>
      </c>
      <c r="I3" s="8">
        <v>313.2</v>
      </c>
      <c r="J3">
        <v>313.60000000000002</v>
      </c>
      <c r="K3">
        <v>311.8</v>
      </c>
      <c r="L3" s="9">
        <v>308.8</v>
      </c>
      <c r="M3">
        <v>305.8</v>
      </c>
      <c r="N3" s="2">
        <v>-5.1999999999999886</v>
      </c>
      <c r="O3" s="2">
        <v>3.1999999999999886</v>
      </c>
      <c r="P3" s="2">
        <v>-2.0999999999999659</v>
      </c>
      <c r="Q3" s="2">
        <v>-2.1000000000000227</v>
      </c>
      <c r="R3" s="2">
        <v>0.60000000000002274</v>
      </c>
      <c r="S3" s="2">
        <v>0.39999999999997726</v>
      </c>
      <c r="T3" s="2">
        <v>0.40000000000003411</v>
      </c>
      <c r="U3" s="2">
        <v>-1.8000000000000114</v>
      </c>
      <c r="V3" s="2">
        <v>-3</v>
      </c>
      <c r="W3" s="2">
        <v>-3</v>
      </c>
      <c r="Y3" s="2">
        <f t="shared" ref="Y3:Y31" si="0">VAR(N3:W3)</f>
        <v>5.7937777777777697</v>
      </c>
      <c r="Z3" s="2">
        <f t="shared" ref="Z3:Z31" si="1">1/Y3</f>
        <v>0.1725989567351951</v>
      </c>
    </row>
    <row r="4" spans="1:26">
      <c r="A4" s="1" t="s">
        <v>114</v>
      </c>
      <c r="B4" s="2">
        <v>1</v>
      </c>
      <c r="C4" s="2">
        <v>175</v>
      </c>
      <c r="D4" s="2">
        <v>172</v>
      </c>
      <c r="E4" s="2">
        <v>172</v>
      </c>
      <c r="F4" s="2">
        <v>172.4</v>
      </c>
      <c r="G4" s="2">
        <v>171.4</v>
      </c>
      <c r="H4" s="2">
        <v>171</v>
      </c>
      <c r="I4" s="2">
        <v>172.6</v>
      </c>
      <c r="J4" s="2">
        <v>171.6</v>
      </c>
      <c r="K4" s="2">
        <v>171.6</v>
      </c>
      <c r="L4" s="2">
        <v>172</v>
      </c>
      <c r="M4" s="2">
        <v>173.4</v>
      </c>
      <c r="N4" s="2">
        <v>-3</v>
      </c>
      <c r="O4" s="2">
        <v>0</v>
      </c>
      <c r="P4" s="2">
        <v>0.40000000000000568</v>
      </c>
      <c r="Q4" s="2">
        <v>-1</v>
      </c>
      <c r="R4" s="2">
        <v>-0.40000000000000568</v>
      </c>
      <c r="S4" s="2">
        <v>1.5999999999999943</v>
      </c>
      <c r="T4" s="2">
        <v>-1</v>
      </c>
      <c r="U4" s="2">
        <v>0</v>
      </c>
      <c r="V4" s="2">
        <v>0.40000000000000568</v>
      </c>
      <c r="W4" s="2">
        <v>1.4000000000000057</v>
      </c>
      <c r="Y4" s="2">
        <f t="shared" si="0"/>
        <v>1.7493333333333343</v>
      </c>
      <c r="Z4" s="2">
        <f t="shared" si="1"/>
        <v>0.57164634146341431</v>
      </c>
    </row>
    <row r="5" spans="1:26">
      <c r="A5" s="1" t="s">
        <v>120</v>
      </c>
      <c r="B5" s="2">
        <v>1</v>
      </c>
      <c r="C5" s="2">
        <v>177.8</v>
      </c>
      <c r="D5" s="2">
        <v>178.8</v>
      </c>
      <c r="E5" s="2">
        <v>177.4</v>
      </c>
      <c r="F5" s="2">
        <v>176.6</v>
      </c>
      <c r="G5" s="2">
        <v>178.8</v>
      </c>
      <c r="H5" s="2">
        <v>177.4</v>
      </c>
      <c r="I5" s="2">
        <v>178.8</v>
      </c>
      <c r="J5" s="8">
        <v>178.9</v>
      </c>
      <c r="K5" s="8">
        <v>178.9</v>
      </c>
      <c r="L5">
        <v>179</v>
      </c>
      <c r="M5">
        <v>179.6</v>
      </c>
      <c r="N5" s="2">
        <v>1</v>
      </c>
      <c r="O5" s="2">
        <v>-1.4000000000000057</v>
      </c>
      <c r="P5" s="2">
        <v>-0.80000000000001137</v>
      </c>
      <c r="Q5" s="2">
        <v>2.2000000000000171</v>
      </c>
      <c r="R5" s="2">
        <v>-1.4000000000000057</v>
      </c>
      <c r="S5" s="2">
        <v>1.4000000000000057</v>
      </c>
      <c r="T5" s="2">
        <v>9.9999999999994316E-2</v>
      </c>
      <c r="U5" s="2">
        <v>0</v>
      </c>
      <c r="V5" s="2">
        <v>9.9999999999994316E-2</v>
      </c>
      <c r="W5" s="2">
        <v>0.59999999999999432</v>
      </c>
      <c r="Y5" s="2">
        <f t="shared" si="0"/>
        <v>1.3795555555555705</v>
      </c>
      <c r="Z5" s="2">
        <f t="shared" si="1"/>
        <v>0.72487113402061065</v>
      </c>
    </row>
    <row r="6" spans="1:26">
      <c r="A6" s="1" t="s">
        <v>106</v>
      </c>
      <c r="B6" s="2">
        <v>0</v>
      </c>
      <c r="C6" s="2">
        <v>141.19999999999999</v>
      </c>
      <c r="D6" s="8">
        <v>140.4</v>
      </c>
      <c r="E6" s="2">
        <v>139.6</v>
      </c>
      <c r="F6" s="2">
        <v>139.4</v>
      </c>
      <c r="G6" s="2">
        <v>141</v>
      </c>
      <c r="H6" s="2">
        <v>139.19999999999999</v>
      </c>
      <c r="I6" s="2">
        <v>142</v>
      </c>
      <c r="J6" s="2">
        <v>138.6</v>
      </c>
      <c r="K6" s="2">
        <v>139.80000000000001</v>
      </c>
      <c r="L6" s="2">
        <v>140.6</v>
      </c>
      <c r="M6" s="2">
        <v>139.6</v>
      </c>
      <c r="N6" s="2">
        <v>-0.79999999999998295</v>
      </c>
      <c r="O6" s="2">
        <v>-0.80000000000001137</v>
      </c>
      <c r="P6" s="2">
        <v>-0.19999999999998863</v>
      </c>
      <c r="Q6" s="2">
        <v>1.5999999999999943</v>
      </c>
      <c r="R6" s="2">
        <v>-1.8000000000000114</v>
      </c>
      <c r="S6" s="2">
        <v>2.8000000000000114</v>
      </c>
      <c r="T6" s="2">
        <v>-3.4000000000000057</v>
      </c>
      <c r="U6" s="2">
        <v>1.2000000000000171</v>
      </c>
      <c r="V6" s="2">
        <v>0.79999999999998295</v>
      </c>
      <c r="W6" s="2">
        <v>-1</v>
      </c>
      <c r="Y6" s="2">
        <f t="shared" si="0"/>
        <v>3.2604444444444582</v>
      </c>
      <c r="Z6" s="2">
        <f t="shared" si="1"/>
        <v>0.30670665212649817</v>
      </c>
    </row>
    <row r="7" spans="1:26">
      <c r="A7" s="1" t="s">
        <v>91</v>
      </c>
      <c r="B7" s="2">
        <v>0</v>
      </c>
      <c r="C7" s="2">
        <v>202</v>
      </c>
      <c r="D7" s="2">
        <v>199.2</v>
      </c>
      <c r="E7" s="2">
        <v>198.6</v>
      </c>
      <c r="F7" s="2">
        <v>199.6</v>
      </c>
      <c r="G7" s="2">
        <v>200.2</v>
      </c>
      <c r="H7" s="2">
        <v>199.8</v>
      </c>
      <c r="I7" s="2">
        <v>199.8</v>
      </c>
      <c r="J7" s="2">
        <v>197</v>
      </c>
      <c r="K7" s="8">
        <v>197.9</v>
      </c>
      <c r="L7" s="2">
        <v>198.8</v>
      </c>
      <c r="M7" s="2">
        <v>199.6</v>
      </c>
      <c r="N7" s="2">
        <v>-2.8000000000000114</v>
      </c>
      <c r="O7" s="2">
        <v>-0.59999999999999432</v>
      </c>
      <c r="P7" s="2">
        <v>1</v>
      </c>
      <c r="Q7" s="2">
        <v>0.59999999999999432</v>
      </c>
      <c r="R7" s="2">
        <v>-0.39999999999997726</v>
      </c>
      <c r="S7" s="2">
        <v>0</v>
      </c>
      <c r="T7" s="2">
        <v>-2.8000000000000114</v>
      </c>
      <c r="U7" s="2">
        <v>0.90000000000000568</v>
      </c>
      <c r="V7" s="2">
        <v>0.90000000000000568</v>
      </c>
      <c r="W7" s="2">
        <v>0.79999999999998295</v>
      </c>
      <c r="Y7" s="2">
        <f t="shared" si="0"/>
        <v>2.1382222222222311</v>
      </c>
      <c r="Z7" s="2">
        <f t="shared" si="1"/>
        <v>0.46767823737268566</v>
      </c>
    </row>
    <row r="8" spans="1:26">
      <c r="A8" s="1" t="s">
        <v>90</v>
      </c>
      <c r="B8" s="2">
        <v>1</v>
      </c>
      <c r="C8" s="2">
        <v>184.6</v>
      </c>
      <c r="D8" s="2">
        <v>184.8</v>
      </c>
      <c r="E8" s="2">
        <v>181.2</v>
      </c>
      <c r="F8" s="2">
        <v>181.6</v>
      </c>
      <c r="G8" s="2">
        <v>178.2</v>
      </c>
      <c r="H8" s="2">
        <v>178.4</v>
      </c>
      <c r="I8" s="2">
        <v>177</v>
      </c>
      <c r="J8" s="2">
        <v>175.4</v>
      </c>
      <c r="K8" s="2">
        <v>177.4</v>
      </c>
      <c r="L8" s="2">
        <v>176.2</v>
      </c>
      <c r="M8" s="2">
        <v>176.2</v>
      </c>
      <c r="N8" s="2">
        <v>0.20000000000001705</v>
      </c>
      <c r="O8" s="2">
        <v>-3.6000000000000227</v>
      </c>
      <c r="P8" s="2">
        <v>0.40000000000000568</v>
      </c>
      <c r="Q8" s="2">
        <v>-3.4000000000000057</v>
      </c>
      <c r="R8" s="2">
        <v>0.20000000000001705</v>
      </c>
      <c r="S8" s="2">
        <v>-1.4000000000000057</v>
      </c>
      <c r="T8" s="2">
        <v>-1.5999999999999943</v>
      </c>
      <c r="U8" s="2">
        <v>2</v>
      </c>
      <c r="V8" s="2">
        <v>-1.2000000000000171</v>
      </c>
      <c r="W8" s="2">
        <v>0</v>
      </c>
      <c r="Y8" s="2">
        <f t="shared" si="0"/>
        <v>3.0737777777778046</v>
      </c>
      <c r="Z8" s="2">
        <f t="shared" si="1"/>
        <v>0.32533256217466461</v>
      </c>
    </row>
    <row r="9" spans="1:26">
      <c r="A9" s="1" t="s">
        <v>123</v>
      </c>
      <c r="B9" s="2">
        <v>0</v>
      </c>
      <c r="C9" s="2">
        <v>301.39999999999998</v>
      </c>
      <c r="D9" s="2">
        <v>291.8</v>
      </c>
      <c r="E9" s="2">
        <v>291.60000000000002</v>
      </c>
      <c r="F9" s="2">
        <v>289.2</v>
      </c>
      <c r="G9" s="2">
        <v>288.60000000000002</v>
      </c>
      <c r="H9" s="2">
        <v>286.2</v>
      </c>
      <c r="I9" s="2">
        <v>284.2</v>
      </c>
      <c r="J9" s="2">
        <v>282</v>
      </c>
      <c r="K9" s="2">
        <v>276.2</v>
      </c>
      <c r="L9" s="2">
        <v>285</v>
      </c>
      <c r="M9" s="2">
        <v>276.60000000000002</v>
      </c>
      <c r="N9" s="2">
        <v>-9.5999999999999659</v>
      </c>
      <c r="O9" s="2">
        <v>-0.19999999999998863</v>
      </c>
      <c r="P9" s="2">
        <v>-2.4000000000000341</v>
      </c>
      <c r="Q9" s="2">
        <v>-0.59999999999996589</v>
      </c>
      <c r="R9" s="2">
        <v>-2.4000000000000341</v>
      </c>
      <c r="S9" s="2">
        <v>-2</v>
      </c>
      <c r="T9" s="2">
        <v>-2.1999999999999886</v>
      </c>
      <c r="U9" s="2">
        <v>-5.8000000000000114</v>
      </c>
      <c r="V9" s="2">
        <v>8.8000000000000114</v>
      </c>
      <c r="W9" s="2">
        <v>-8.3999999999999773</v>
      </c>
      <c r="Y9" s="2">
        <f t="shared" si="0"/>
        <v>25.895111111111081</v>
      </c>
      <c r="Z9" s="2">
        <f t="shared" si="1"/>
        <v>3.8617328024165912E-2</v>
      </c>
    </row>
    <row r="10" spans="1:26">
      <c r="A10" s="1" t="s">
        <v>89</v>
      </c>
      <c r="B10" s="2">
        <v>1</v>
      </c>
      <c r="C10" s="2">
        <v>174</v>
      </c>
      <c r="D10" s="2">
        <v>170.6</v>
      </c>
      <c r="E10" s="2">
        <v>170</v>
      </c>
      <c r="F10" s="2">
        <v>170.6</v>
      </c>
      <c r="G10" s="2">
        <v>167.8</v>
      </c>
      <c r="H10" s="2">
        <v>170.8</v>
      </c>
      <c r="I10" s="2">
        <v>167.8</v>
      </c>
      <c r="J10" s="2">
        <v>168.2</v>
      </c>
      <c r="K10" s="2">
        <v>168.2</v>
      </c>
      <c r="L10" s="2">
        <v>168.6</v>
      </c>
      <c r="M10" s="2">
        <v>165.2</v>
      </c>
      <c r="N10" s="2">
        <v>-3.4000000000000057</v>
      </c>
      <c r="O10" s="2">
        <v>-0.59999999999999432</v>
      </c>
      <c r="P10" s="2">
        <v>0.59999999999999432</v>
      </c>
      <c r="Q10" s="2">
        <v>-2.7999999999999829</v>
      </c>
      <c r="R10" s="2">
        <v>3</v>
      </c>
      <c r="S10" s="2">
        <v>-3</v>
      </c>
      <c r="T10" s="2">
        <v>0.39999999999997726</v>
      </c>
      <c r="U10" s="2">
        <v>0</v>
      </c>
      <c r="V10" s="2">
        <v>0.40000000000000568</v>
      </c>
      <c r="W10" s="2">
        <v>-3.4000000000000057</v>
      </c>
      <c r="Y10" s="2">
        <f t="shared" si="0"/>
        <v>4.6951111111111032</v>
      </c>
      <c r="Z10" s="2">
        <f t="shared" si="1"/>
        <v>0.21298750473305603</v>
      </c>
    </row>
    <row r="11" spans="1:26">
      <c r="A11" s="1" t="s">
        <v>115</v>
      </c>
      <c r="B11" s="2">
        <v>0</v>
      </c>
      <c r="C11" s="2">
        <v>165.6</v>
      </c>
      <c r="D11" s="2">
        <v>166.4</v>
      </c>
      <c r="E11" s="2">
        <v>166.6</v>
      </c>
      <c r="F11" s="2">
        <v>167</v>
      </c>
      <c r="G11" s="2">
        <v>166.8</v>
      </c>
      <c r="H11" s="2">
        <v>166.4</v>
      </c>
      <c r="I11" s="2">
        <v>165.2</v>
      </c>
      <c r="J11" s="2">
        <v>163.4</v>
      </c>
      <c r="K11" s="2">
        <v>165.2</v>
      </c>
      <c r="L11" s="2">
        <v>164.8</v>
      </c>
      <c r="M11" s="2">
        <v>166</v>
      </c>
      <c r="N11" s="2">
        <v>0.80000000000001137</v>
      </c>
      <c r="O11" s="2">
        <v>0.19999999999998863</v>
      </c>
      <c r="P11" s="2">
        <v>0.40000000000000568</v>
      </c>
      <c r="Q11" s="2">
        <v>-0.19999999999998863</v>
      </c>
      <c r="R11" s="2">
        <v>-0.40000000000000568</v>
      </c>
      <c r="S11" s="2">
        <v>-1.2000000000000171</v>
      </c>
      <c r="T11" s="2">
        <v>-1.7999999999999829</v>
      </c>
      <c r="U11" s="2">
        <v>1.7999999999999829</v>
      </c>
      <c r="V11" s="2">
        <v>-0.39999999999997726</v>
      </c>
      <c r="W11" s="2">
        <v>1.1999999999999886</v>
      </c>
      <c r="Y11" s="2">
        <f t="shared" si="0"/>
        <v>1.1715555555555435</v>
      </c>
      <c r="Z11" s="2">
        <f t="shared" si="1"/>
        <v>0.85356600910471292</v>
      </c>
    </row>
    <row r="12" spans="1:26">
      <c r="A12" s="1" t="s">
        <v>140</v>
      </c>
      <c r="B12" s="2">
        <v>0</v>
      </c>
      <c r="C12" s="2">
        <v>190</v>
      </c>
      <c r="D12" s="2">
        <v>189.4</v>
      </c>
      <c r="E12" s="2">
        <v>192.2</v>
      </c>
      <c r="F12" s="8">
        <v>191.5</v>
      </c>
      <c r="G12">
        <v>190.8</v>
      </c>
      <c r="H12">
        <v>189.4</v>
      </c>
      <c r="I12">
        <v>190.4</v>
      </c>
      <c r="J12">
        <v>189.6</v>
      </c>
      <c r="K12">
        <v>190</v>
      </c>
      <c r="L12" s="8">
        <v>188.3</v>
      </c>
      <c r="M12">
        <v>186.6</v>
      </c>
      <c r="N12" s="2">
        <v>-0.59999999999999432</v>
      </c>
      <c r="O12" s="2">
        <v>-0.59999999999999432</v>
      </c>
      <c r="P12" s="2">
        <v>2.7999999999999829</v>
      </c>
      <c r="Q12" s="2">
        <v>-0.69999999999998863</v>
      </c>
      <c r="R12" s="2">
        <v>-0.69999999999998863</v>
      </c>
      <c r="S12" s="2">
        <v>1</v>
      </c>
      <c r="T12" s="2">
        <v>-0.80000000000001137</v>
      </c>
      <c r="U12" s="2">
        <v>0.40000000000000568</v>
      </c>
      <c r="V12" s="2">
        <v>-1.6999999999999886</v>
      </c>
      <c r="W12" s="2">
        <v>-1.7000000000000171</v>
      </c>
      <c r="Y12" s="2">
        <f t="shared" si="0"/>
        <v>1.8271111111111003</v>
      </c>
      <c r="Z12" s="2">
        <f t="shared" si="1"/>
        <v>0.54731208951593613</v>
      </c>
    </row>
    <row r="13" spans="1:26">
      <c r="A13" s="1" t="s">
        <v>109</v>
      </c>
      <c r="B13" s="2">
        <v>0</v>
      </c>
      <c r="C13" s="2">
        <v>200</v>
      </c>
      <c r="D13" s="2">
        <v>199.8</v>
      </c>
      <c r="E13" s="2">
        <v>199.8</v>
      </c>
      <c r="F13" s="2">
        <v>203.6</v>
      </c>
      <c r="G13" s="2">
        <v>201.6</v>
      </c>
      <c r="H13" s="2">
        <v>202</v>
      </c>
      <c r="I13" s="2">
        <v>202.8</v>
      </c>
      <c r="J13" s="2">
        <v>201.4</v>
      </c>
      <c r="K13" s="2">
        <v>201</v>
      </c>
      <c r="L13" s="2">
        <v>202</v>
      </c>
      <c r="M13" s="2">
        <v>202.4</v>
      </c>
      <c r="N13" s="2">
        <v>-0.19999999999998863</v>
      </c>
      <c r="O13" s="2">
        <v>0</v>
      </c>
      <c r="P13" s="2">
        <v>3.7999999999999829</v>
      </c>
      <c r="Q13" s="2">
        <v>-2</v>
      </c>
      <c r="R13" s="2">
        <v>0.40000000000000568</v>
      </c>
      <c r="S13" s="2">
        <v>0.80000000000001137</v>
      </c>
      <c r="T13" s="2">
        <v>-1.4000000000000057</v>
      </c>
      <c r="U13" s="2">
        <v>-0.40000000000000568</v>
      </c>
      <c r="V13" s="2">
        <v>1</v>
      </c>
      <c r="W13" s="2">
        <v>0.40000000000000568</v>
      </c>
      <c r="Y13" s="2">
        <f t="shared" si="0"/>
        <v>2.4426666666666561</v>
      </c>
      <c r="Z13" s="2">
        <f t="shared" si="1"/>
        <v>0.40938864628821137</v>
      </c>
    </row>
    <row r="14" spans="1:26">
      <c r="A14" s="1" t="s">
        <v>93</v>
      </c>
      <c r="B14" s="2">
        <v>0</v>
      </c>
      <c r="C14" s="2">
        <v>168.4</v>
      </c>
      <c r="D14" s="2">
        <v>166.2</v>
      </c>
      <c r="E14" s="8">
        <v>166.5</v>
      </c>
      <c r="F14" s="2">
        <v>166.8</v>
      </c>
      <c r="G14" s="2">
        <v>169.2</v>
      </c>
      <c r="H14" s="2">
        <v>167.2</v>
      </c>
      <c r="I14" s="2">
        <v>163.80000000000001</v>
      </c>
      <c r="J14" s="2">
        <v>164.2</v>
      </c>
      <c r="K14" s="2">
        <v>162.4</v>
      </c>
      <c r="L14" s="2">
        <v>162.80000000000001</v>
      </c>
      <c r="M14" s="2">
        <v>163.19999999999999</v>
      </c>
      <c r="N14" s="2">
        <v>-2.2000000000000171</v>
      </c>
      <c r="O14" s="2">
        <v>0.30000000000001137</v>
      </c>
      <c r="P14" s="2">
        <v>0.30000000000001137</v>
      </c>
      <c r="Q14" s="2">
        <v>2.3999999999999773</v>
      </c>
      <c r="R14" s="2">
        <v>-2</v>
      </c>
      <c r="S14" s="2">
        <v>-3.3999999999999773</v>
      </c>
      <c r="T14" s="2">
        <v>0.39999999999997726</v>
      </c>
      <c r="U14" s="2">
        <v>-1.7999999999999829</v>
      </c>
      <c r="V14" s="2">
        <v>0.40000000000000568</v>
      </c>
      <c r="W14" s="2">
        <v>0.39999999999997726</v>
      </c>
      <c r="Y14" s="2">
        <f t="shared" si="0"/>
        <v>3.0395555555555238</v>
      </c>
      <c r="Z14" s="2">
        <f t="shared" si="1"/>
        <v>0.32899546717356681</v>
      </c>
    </row>
    <row r="15" spans="1:26">
      <c r="A15" s="1" t="s">
        <v>117</v>
      </c>
      <c r="B15" s="2">
        <v>1</v>
      </c>
      <c r="C15" s="2">
        <v>193</v>
      </c>
      <c r="D15" s="2">
        <v>193.2</v>
      </c>
      <c r="E15" s="2">
        <v>193.8</v>
      </c>
      <c r="F15" s="2">
        <v>191.8</v>
      </c>
      <c r="G15" s="2">
        <v>193.2</v>
      </c>
      <c r="H15" s="2">
        <v>192.6</v>
      </c>
      <c r="I15" s="2">
        <v>191</v>
      </c>
      <c r="J15" s="2">
        <v>192.2</v>
      </c>
      <c r="K15" s="2">
        <v>192.8</v>
      </c>
      <c r="L15" s="8">
        <v>192.8</v>
      </c>
      <c r="M15">
        <v>192.8</v>
      </c>
      <c r="N15" s="2">
        <v>0.19999999999998863</v>
      </c>
      <c r="O15" s="2">
        <v>0.60000000000002274</v>
      </c>
      <c r="P15" s="2">
        <v>-2</v>
      </c>
      <c r="Q15" s="2">
        <v>1.3999999999999773</v>
      </c>
      <c r="R15" s="2">
        <v>-0.59999999999999432</v>
      </c>
      <c r="S15" s="2">
        <v>-1.5999999999999943</v>
      </c>
      <c r="T15" s="2">
        <v>1.1999999999999886</v>
      </c>
      <c r="U15" s="2">
        <v>0.60000000000002274</v>
      </c>
      <c r="V15" s="2">
        <v>0</v>
      </c>
      <c r="W15" s="2">
        <v>0</v>
      </c>
      <c r="Y15" s="2">
        <f t="shared" si="0"/>
        <v>1.2306666666666595</v>
      </c>
      <c r="Z15" s="2">
        <f t="shared" si="1"/>
        <v>0.81256771397616945</v>
      </c>
    </row>
    <row r="16" spans="1:26">
      <c r="A16" s="1" t="s">
        <v>97</v>
      </c>
      <c r="B16" s="2">
        <v>0</v>
      </c>
      <c r="C16" s="2">
        <v>227.8</v>
      </c>
      <c r="D16" s="2">
        <v>230.2</v>
      </c>
      <c r="E16" s="2">
        <v>227</v>
      </c>
      <c r="F16" s="2">
        <v>229.2</v>
      </c>
      <c r="G16" s="2">
        <v>227.2</v>
      </c>
      <c r="H16" s="2">
        <v>227.6</v>
      </c>
      <c r="I16" s="2">
        <v>228.4</v>
      </c>
      <c r="J16" s="2">
        <v>229.2</v>
      </c>
      <c r="K16" s="2">
        <v>227.6</v>
      </c>
      <c r="L16" s="2">
        <v>224.8</v>
      </c>
      <c r="M16" s="2">
        <v>223.4</v>
      </c>
      <c r="N16" s="2">
        <v>2.3999999999999773</v>
      </c>
      <c r="O16" s="2">
        <v>-3.1999999999999886</v>
      </c>
      <c r="P16" s="2">
        <v>2.1999999999999886</v>
      </c>
      <c r="Q16" s="2">
        <v>-2</v>
      </c>
      <c r="R16" s="2">
        <v>0.40000000000000568</v>
      </c>
      <c r="S16" s="2">
        <v>0.80000000000001137</v>
      </c>
      <c r="T16" s="2">
        <v>0.79999999999998295</v>
      </c>
      <c r="U16" s="2">
        <v>-1.5999999999999943</v>
      </c>
      <c r="V16" s="2">
        <v>-2.7999999999999829</v>
      </c>
      <c r="W16" s="2">
        <v>-1.4000000000000057</v>
      </c>
      <c r="Y16" s="2">
        <f t="shared" si="0"/>
        <v>4.078222222222184</v>
      </c>
      <c r="Z16" s="2">
        <f t="shared" si="1"/>
        <v>0.24520488230165879</v>
      </c>
    </row>
    <row r="17" spans="1:26">
      <c r="A17" s="1" t="s">
        <v>92</v>
      </c>
      <c r="B17" s="2">
        <v>0</v>
      </c>
      <c r="C17" s="2">
        <v>161.80000000000001</v>
      </c>
      <c r="D17" s="2">
        <v>158.6</v>
      </c>
      <c r="E17" s="2">
        <v>158</v>
      </c>
      <c r="F17" s="2">
        <v>159.6</v>
      </c>
      <c r="G17" s="2">
        <v>160</v>
      </c>
      <c r="H17" s="2">
        <v>158.80000000000001</v>
      </c>
      <c r="I17" s="2">
        <v>158.19999999999999</v>
      </c>
      <c r="J17" s="2">
        <v>158.69999999999999</v>
      </c>
      <c r="K17" s="2">
        <v>158.6</v>
      </c>
      <c r="L17" s="2">
        <v>157.19999999999999</v>
      </c>
      <c r="M17" s="2">
        <v>158.6</v>
      </c>
      <c r="N17" s="2">
        <v>-3.2000000000000171</v>
      </c>
      <c r="O17" s="2">
        <v>-0.59999999999999432</v>
      </c>
      <c r="P17" s="2">
        <v>1.5999999999999943</v>
      </c>
      <c r="Q17" s="2">
        <v>0.40000000000000568</v>
      </c>
      <c r="R17" s="2">
        <v>-1.1999999999999886</v>
      </c>
      <c r="S17" s="2">
        <v>-0.60000000000002274</v>
      </c>
      <c r="T17" s="2">
        <v>0.5</v>
      </c>
      <c r="U17" s="2">
        <v>-9.9999999999994316E-2</v>
      </c>
      <c r="V17" s="2">
        <v>-1.4000000000000057</v>
      </c>
      <c r="W17" s="2">
        <v>1.4000000000000057</v>
      </c>
      <c r="Y17" s="2">
        <f t="shared" si="0"/>
        <v>2.0306666666666779</v>
      </c>
      <c r="Z17" s="2">
        <f t="shared" si="1"/>
        <v>0.49244911359159282</v>
      </c>
    </row>
    <row r="18" spans="1:26">
      <c r="A18" s="1" t="s">
        <v>107</v>
      </c>
      <c r="B18" s="2">
        <v>0</v>
      </c>
      <c r="C18" s="2">
        <v>178</v>
      </c>
      <c r="D18" s="2">
        <v>177.2</v>
      </c>
      <c r="E18" s="2">
        <v>177.6</v>
      </c>
      <c r="F18" s="2">
        <v>176.6</v>
      </c>
      <c r="G18" s="2">
        <v>177.4</v>
      </c>
      <c r="H18" s="2">
        <v>178.2</v>
      </c>
      <c r="I18" s="2">
        <v>176.6</v>
      </c>
      <c r="J18" s="2">
        <v>177</v>
      </c>
      <c r="K18" s="8">
        <v>178.4</v>
      </c>
      <c r="L18" s="2">
        <v>179.8</v>
      </c>
      <c r="M18" s="2">
        <v>180</v>
      </c>
      <c r="N18" s="2">
        <v>-0.80000000000001137</v>
      </c>
      <c r="O18" s="2">
        <v>0.40000000000000568</v>
      </c>
      <c r="P18" s="2">
        <v>-1</v>
      </c>
      <c r="Q18" s="2">
        <v>0.80000000000001137</v>
      </c>
      <c r="R18" s="2">
        <v>0.79999999999998295</v>
      </c>
      <c r="S18" s="2">
        <v>-1.5999999999999943</v>
      </c>
      <c r="T18" s="2">
        <v>0.40000000000000568</v>
      </c>
      <c r="U18" s="2">
        <v>1.4000000000000057</v>
      </c>
      <c r="V18" s="2">
        <v>1.4000000000000057</v>
      </c>
      <c r="W18" s="2">
        <v>0.19999999999998863</v>
      </c>
      <c r="Y18" s="2">
        <f t="shared" si="0"/>
        <v>1.0400000000000029</v>
      </c>
      <c r="Z18" s="2">
        <f t="shared" si="1"/>
        <v>0.96153846153845879</v>
      </c>
    </row>
    <row r="19" spans="1:26">
      <c r="A19" s="1" t="s">
        <v>108</v>
      </c>
      <c r="B19" s="2">
        <v>1</v>
      </c>
      <c r="C19" s="2">
        <v>184.8</v>
      </c>
      <c r="D19" s="2">
        <v>182.8</v>
      </c>
      <c r="E19" s="2">
        <v>182.4</v>
      </c>
      <c r="F19" s="2">
        <v>182.2</v>
      </c>
      <c r="G19" s="2">
        <v>182.4</v>
      </c>
      <c r="H19" s="2">
        <v>182.6</v>
      </c>
      <c r="I19" s="2">
        <v>181.2</v>
      </c>
      <c r="J19" s="2">
        <v>180.4</v>
      </c>
      <c r="K19" s="2">
        <v>181.8</v>
      </c>
      <c r="L19" s="2">
        <v>180.6</v>
      </c>
      <c r="M19" s="2">
        <v>181</v>
      </c>
      <c r="N19" s="2">
        <v>-2</v>
      </c>
      <c r="O19" s="2">
        <v>-0.40000000000000568</v>
      </c>
      <c r="P19" s="2">
        <v>-0.20000000000001705</v>
      </c>
      <c r="Q19" s="2">
        <v>0.20000000000001705</v>
      </c>
      <c r="R19" s="2">
        <v>0.19999999999998863</v>
      </c>
      <c r="S19" s="2">
        <v>-1.4000000000000057</v>
      </c>
      <c r="T19" s="2">
        <v>-0.79999999999998295</v>
      </c>
      <c r="U19" s="2">
        <v>1.4000000000000057</v>
      </c>
      <c r="V19" s="2">
        <v>-1.2000000000000171</v>
      </c>
      <c r="W19" s="2">
        <v>0.40000000000000568</v>
      </c>
      <c r="Y19" s="2">
        <f t="shared" si="0"/>
        <v>0.99955555555556175</v>
      </c>
      <c r="Z19" s="2">
        <f t="shared" si="1"/>
        <v>1.000444642063133</v>
      </c>
    </row>
    <row r="20" spans="1:26">
      <c r="A20" s="1" t="s">
        <v>122</v>
      </c>
      <c r="B20" s="2">
        <v>1</v>
      </c>
      <c r="C20" s="2">
        <v>224.4</v>
      </c>
      <c r="D20" s="2">
        <v>223</v>
      </c>
      <c r="E20" s="2">
        <v>223.2</v>
      </c>
      <c r="F20" s="2">
        <v>223</v>
      </c>
      <c r="G20" s="2">
        <v>220.2</v>
      </c>
      <c r="H20" s="2">
        <v>222.4</v>
      </c>
      <c r="I20" s="2">
        <v>220.4</v>
      </c>
      <c r="J20" s="2">
        <v>218</v>
      </c>
      <c r="K20" s="2">
        <v>219.4</v>
      </c>
      <c r="L20" s="2">
        <v>221</v>
      </c>
      <c r="M20" s="2">
        <v>222.6</v>
      </c>
      <c r="N20" s="2">
        <v>-1.4000000000000057</v>
      </c>
      <c r="O20" s="2">
        <v>0.19999999999998863</v>
      </c>
      <c r="P20" s="2">
        <v>-0.19999999999998863</v>
      </c>
      <c r="Q20" s="2">
        <v>-2.8000000000000114</v>
      </c>
      <c r="R20" s="2">
        <v>2.2000000000000171</v>
      </c>
      <c r="S20" s="2">
        <v>-2</v>
      </c>
      <c r="T20" s="2">
        <v>-2.4000000000000057</v>
      </c>
      <c r="U20" s="2">
        <v>1.4000000000000057</v>
      </c>
      <c r="V20" s="2">
        <v>1.5999999999999943</v>
      </c>
      <c r="W20" s="2">
        <v>1.5999999999999943</v>
      </c>
      <c r="Y20" s="2">
        <f t="shared" si="0"/>
        <v>3.4706666666666823</v>
      </c>
      <c r="Z20" s="2">
        <f t="shared" si="1"/>
        <v>0.28812908182865793</v>
      </c>
    </row>
    <row r="21" spans="1:26">
      <c r="A21" s="1" t="s">
        <v>87</v>
      </c>
      <c r="B21" s="2">
        <v>1</v>
      </c>
      <c r="C21" s="2">
        <v>175.2</v>
      </c>
      <c r="D21" s="2">
        <v>177</v>
      </c>
      <c r="E21" s="2">
        <v>173.2</v>
      </c>
      <c r="F21" s="2">
        <v>173.8</v>
      </c>
      <c r="G21" s="2">
        <v>171.6</v>
      </c>
      <c r="H21" s="2">
        <v>169.4</v>
      </c>
      <c r="I21" s="2">
        <v>170.8</v>
      </c>
      <c r="J21" s="2">
        <v>169.6</v>
      </c>
      <c r="K21" s="2">
        <v>172.8</v>
      </c>
      <c r="L21" s="2">
        <v>176.6</v>
      </c>
      <c r="M21" s="2">
        <v>169.8</v>
      </c>
      <c r="N21" s="2">
        <v>1.8000000000000114</v>
      </c>
      <c r="O21" s="2">
        <v>-3.8000000000000114</v>
      </c>
      <c r="P21" s="2">
        <v>0.60000000000002274</v>
      </c>
      <c r="Q21" s="2">
        <v>-2.2000000000000171</v>
      </c>
      <c r="R21" s="2">
        <v>-2.1999999999999886</v>
      </c>
      <c r="S21" s="2">
        <v>1.4000000000000057</v>
      </c>
      <c r="T21" s="2">
        <v>-1.2000000000000171</v>
      </c>
      <c r="U21" s="2">
        <v>3.2000000000000171</v>
      </c>
      <c r="V21" s="2">
        <v>3.7999999999999829</v>
      </c>
      <c r="W21" s="2">
        <v>-6.7999999999999829</v>
      </c>
      <c r="Y21" s="2">
        <f t="shared" si="0"/>
        <v>11.013777777777777</v>
      </c>
      <c r="Z21" s="2">
        <f t="shared" si="1"/>
        <v>9.079536741858682E-2</v>
      </c>
    </row>
    <row r="22" spans="1:26">
      <c r="A22" s="1" t="s">
        <v>105</v>
      </c>
      <c r="B22" s="2">
        <v>0</v>
      </c>
      <c r="C22" s="2">
        <v>167.2</v>
      </c>
      <c r="D22" s="2">
        <v>165.8</v>
      </c>
      <c r="E22" s="2">
        <v>164.8</v>
      </c>
      <c r="F22" s="2">
        <v>164.6</v>
      </c>
      <c r="G22" s="8">
        <v>164.4</v>
      </c>
      <c r="H22" s="2">
        <v>164.2</v>
      </c>
      <c r="I22" s="2">
        <v>165.8</v>
      </c>
      <c r="J22" s="2">
        <v>163.6</v>
      </c>
      <c r="K22" s="2">
        <v>161.80000000000001</v>
      </c>
      <c r="L22" s="2">
        <v>162.6</v>
      </c>
      <c r="M22" s="2">
        <v>160.19999999999999</v>
      </c>
      <c r="N22" s="2">
        <v>-1.3999999999999773</v>
      </c>
      <c r="O22" s="2">
        <v>-1</v>
      </c>
      <c r="P22" s="2">
        <v>-0.20000000000001705</v>
      </c>
      <c r="Q22" s="2">
        <v>-0.19999999999998863</v>
      </c>
      <c r="R22" s="2">
        <v>-0.20000000000001705</v>
      </c>
      <c r="S22" s="2">
        <v>1.6000000000000227</v>
      </c>
      <c r="T22" s="2">
        <v>-2.2000000000000171</v>
      </c>
      <c r="U22" s="2">
        <v>-1.7999999999999829</v>
      </c>
      <c r="V22" s="2">
        <v>0.79999999999998295</v>
      </c>
      <c r="W22" s="2">
        <v>-2.4000000000000057</v>
      </c>
      <c r="Y22" s="2">
        <f t="shared" si="0"/>
        <v>1.6911111111111143</v>
      </c>
      <c r="Z22" s="2">
        <f t="shared" si="1"/>
        <v>0.59132720105124725</v>
      </c>
    </row>
    <row r="23" spans="1:26">
      <c r="A23" s="1" t="s">
        <v>110</v>
      </c>
      <c r="B23" s="2">
        <v>0</v>
      </c>
      <c r="C23" s="2">
        <v>188.4</v>
      </c>
      <c r="D23" s="2">
        <v>192</v>
      </c>
      <c r="E23" s="2">
        <v>191.6</v>
      </c>
      <c r="F23" s="2">
        <v>191</v>
      </c>
      <c r="G23" s="2">
        <v>191</v>
      </c>
      <c r="H23" s="2">
        <v>189.2</v>
      </c>
      <c r="I23" s="2">
        <v>188</v>
      </c>
      <c r="J23" s="2">
        <v>190.8</v>
      </c>
      <c r="K23" s="2">
        <v>191</v>
      </c>
      <c r="L23" s="2">
        <v>190.4</v>
      </c>
      <c r="M23" s="2">
        <v>194</v>
      </c>
      <c r="N23" s="2">
        <v>3.5999999999999943</v>
      </c>
      <c r="O23" s="2">
        <v>-0.40000000000000568</v>
      </c>
      <c r="P23" s="2">
        <v>-0.59999999999999432</v>
      </c>
      <c r="Q23" s="2">
        <v>0</v>
      </c>
      <c r="R23" s="2">
        <v>-1.8000000000000114</v>
      </c>
      <c r="S23" s="2">
        <v>-1.1999999999999886</v>
      </c>
      <c r="T23" s="2">
        <v>2.8000000000000114</v>
      </c>
      <c r="U23" s="2">
        <v>0.19999999999998863</v>
      </c>
      <c r="V23" s="2">
        <v>-0.59999999999999432</v>
      </c>
      <c r="W23" s="2">
        <v>3.5999999999999943</v>
      </c>
      <c r="Y23" s="2">
        <f t="shared" si="0"/>
        <v>4.0248888888888867</v>
      </c>
      <c r="Z23" s="2">
        <f t="shared" si="1"/>
        <v>0.24845406360424041</v>
      </c>
    </row>
    <row r="24" spans="1:26">
      <c r="A24" s="1" t="s">
        <v>111</v>
      </c>
      <c r="B24" s="2">
        <v>1</v>
      </c>
      <c r="C24" s="2">
        <v>198.4</v>
      </c>
      <c r="D24" s="2">
        <v>197.4</v>
      </c>
      <c r="E24" s="2">
        <v>195.6</v>
      </c>
      <c r="F24" s="2">
        <v>196.4</v>
      </c>
      <c r="G24" s="2">
        <v>198.2</v>
      </c>
      <c r="H24" s="2">
        <v>195.8</v>
      </c>
      <c r="I24" s="2">
        <v>197.4</v>
      </c>
      <c r="J24" s="8">
        <v>196.3</v>
      </c>
      <c r="K24" s="2">
        <v>195.2</v>
      </c>
      <c r="L24" s="2">
        <v>199.8</v>
      </c>
      <c r="M24" s="2">
        <v>201.4</v>
      </c>
      <c r="N24" s="2">
        <v>-1</v>
      </c>
      <c r="O24" s="2">
        <v>-1.8000000000000114</v>
      </c>
      <c r="P24" s="2">
        <v>0.80000000000001137</v>
      </c>
      <c r="Q24" s="2">
        <v>1.7999999999999829</v>
      </c>
      <c r="R24" s="2">
        <v>-2.3999999999999773</v>
      </c>
      <c r="S24" s="2">
        <v>1.5999999999999943</v>
      </c>
      <c r="T24" s="2">
        <v>-1.0999999999999943</v>
      </c>
      <c r="U24" s="2">
        <v>-1.1000000000000227</v>
      </c>
      <c r="V24" s="2">
        <v>4.6000000000000227</v>
      </c>
      <c r="W24" s="2">
        <v>1.5999999999999943</v>
      </c>
      <c r="Y24" s="2">
        <f t="shared" si="0"/>
        <v>4.6311111111111218</v>
      </c>
      <c r="Z24" s="2">
        <f t="shared" si="1"/>
        <v>0.21593090211132387</v>
      </c>
    </row>
    <row r="25" spans="1:26">
      <c r="A25" s="1" t="s">
        <v>118</v>
      </c>
      <c r="B25" s="2">
        <v>1</v>
      </c>
      <c r="C25" s="2">
        <v>167.6</v>
      </c>
      <c r="D25" s="2">
        <v>164</v>
      </c>
      <c r="E25" s="2">
        <v>164.2</v>
      </c>
      <c r="F25" s="2">
        <v>165.2</v>
      </c>
      <c r="G25" s="2">
        <v>163.6</v>
      </c>
      <c r="H25" s="2">
        <v>165.2</v>
      </c>
      <c r="I25" s="2">
        <v>163.4</v>
      </c>
      <c r="J25" s="2">
        <v>166.2</v>
      </c>
      <c r="K25" s="2">
        <v>162.6</v>
      </c>
      <c r="L25" s="8">
        <v>163.5</v>
      </c>
      <c r="M25">
        <v>164.4</v>
      </c>
      <c r="N25" s="2">
        <v>-3.5999999999999943</v>
      </c>
      <c r="O25" s="2">
        <v>0.19999999999998863</v>
      </c>
      <c r="P25" s="2">
        <v>1</v>
      </c>
      <c r="Q25" s="2">
        <v>-1.5999999999999943</v>
      </c>
      <c r="R25" s="2">
        <v>1.5999999999999943</v>
      </c>
      <c r="S25" s="2">
        <v>-1.7999999999999829</v>
      </c>
      <c r="T25" s="2">
        <v>2.7999999999999829</v>
      </c>
      <c r="U25" s="2">
        <v>-3.5999999999999943</v>
      </c>
      <c r="V25" s="2">
        <v>0.90000000000000568</v>
      </c>
      <c r="W25" s="2">
        <v>0.90000000000000568</v>
      </c>
      <c r="Y25" s="2">
        <f t="shared" si="0"/>
        <v>4.8617777777777489</v>
      </c>
      <c r="Z25" s="2">
        <f t="shared" si="1"/>
        <v>0.20568607733796629</v>
      </c>
    </row>
    <row r="26" spans="1:26">
      <c r="A26" s="1" t="s">
        <v>126</v>
      </c>
      <c r="B26" s="2">
        <v>0</v>
      </c>
      <c r="C26" s="2">
        <v>211.6</v>
      </c>
      <c r="D26" s="2">
        <v>211.6</v>
      </c>
      <c r="E26" s="2">
        <v>209.8</v>
      </c>
      <c r="F26" s="2">
        <v>210.2</v>
      </c>
      <c r="G26" s="2">
        <v>209</v>
      </c>
      <c r="H26" s="2">
        <v>206</v>
      </c>
      <c r="I26" s="2">
        <v>206.2</v>
      </c>
      <c r="J26" s="2">
        <v>203</v>
      </c>
      <c r="K26" s="2">
        <v>203.8</v>
      </c>
      <c r="L26" s="2">
        <v>201.2</v>
      </c>
      <c r="M26" s="2">
        <v>200.4</v>
      </c>
      <c r="N26" s="2">
        <v>0</v>
      </c>
      <c r="O26" s="2">
        <v>-1.7999999999999829</v>
      </c>
      <c r="P26" s="2">
        <v>0.39999999999997726</v>
      </c>
      <c r="Q26" s="2">
        <v>-1.1999999999999886</v>
      </c>
      <c r="R26" s="2">
        <v>-3</v>
      </c>
      <c r="S26" s="2">
        <v>0.19999999999998863</v>
      </c>
      <c r="T26" s="2">
        <v>-3.1999999999999886</v>
      </c>
      <c r="U26" s="2">
        <v>0.80000000000001137</v>
      </c>
      <c r="V26" s="2">
        <v>-2.6000000000000227</v>
      </c>
      <c r="W26" s="2">
        <v>-0.79999999999998295</v>
      </c>
      <c r="Y26" s="2">
        <f t="shared" si="0"/>
        <v>2.1795555555555501</v>
      </c>
      <c r="Z26" s="2">
        <f t="shared" si="1"/>
        <v>0.45880913539967488</v>
      </c>
    </row>
    <row r="27" spans="1:26">
      <c r="A27" s="1" t="s">
        <v>103</v>
      </c>
      <c r="B27" s="2">
        <v>0</v>
      </c>
      <c r="C27" s="2">
        <v>171</v>
      </c>
      <c r="D27" s="2">
        <v>171</v>
      </c>
      <c r="E27" s="2">
        <v>171</v>
      </c>
      <c r="F27" s="4">
        <v>170.6</v>
      </c>
      <c r="G27" s="2">
        <v>170.8</v>
      </c>
      <c r="H27" s="2">
        <v>170</v>
      </c>
      <c r="I27" s="2">
        <v>170</v>
      </c>
      <c r="J27" s="2">
        <v>169.2</v>
      </c>
      <c r="K27" s="2">
        <v>169.2</v>
      </c>
      <c r="L27" s="2">
        <v>170.4</v>
      </c>
      <c r="M27" s="2">
        <v>169</v>
      </c>
      <c r="N27" s="2">
        <v>0</v>
      </c>
      <c r="O27" s="2">
        <v>0</v>
      </c>
      <c r="P27" s="2">
        <v>-0.40000000000000568</v>
      </c>
      <c r="Q27" s="2">
        <v>0.20000000000001705</v>
      </c>
      <c r="R27" s="2">
        <v>-0.80000000000001137</v>
      </c>
      <c r="S27" s="2">
        <v>0</v>
      </c>
      <c r="T27" s="2">
        <v>-0.80000000000001137</v>
      </c>
      <c r="U27" s="2">
        <v>0</v>
      </c>
      <c r="V27" s="2">
        <v>1.2000000000000171</v>
      </c>
      <c r="W27" s="2">
        <v>-1.4000000000000057</v>
      </c>
      <c r="Y27" s="2">
        <f t="shared" si="0"/>
        <v>0.49777777777778937</v>
      </c>
      <c r="Z27" s="2">
        <f t="shared" si="1"/>
        <v>2.0089285714285245</v>
      </c>
    </row>
    <row r="28" spans="1:26">
      <c r="A28" s="1" t="s">
        <v>95</v>
      </c>
      <c r="B28" s="2">
        <v>1</v>
      </c>
      <c r="C28" s="2">
        <v>245</v>
      </c>
      <c r="D28" s="2">
        <v>246.2</v>
      </c>
      <c r="E28" s="2">
        <v>246.2</v>
      </c>
      <c r="F28" s="2">
        <v>246.8</v>
      </c>
      <c r="G28" s="2">
        <v>246.4</v>
      </c>
      <c r="H28" s="2">
        <v>247.2</v>
      </c>
      <c r="I28" s="8">
        <v>246.9</v>
      </c>
      <c r="J28" s="2">
        <v>246.6</v>
      </c>
      <c r="K28" s="2">
        <v>247.2</v>
      </c>
      <c r="L28" s="2">
        <v>248.2</v>
      </c>
      <c r="M28" s="2">
        <v>251</v>
      </c>
      <c r="N28" s="2">
        <v>1.1999999999999886</v>
      </c>
      <c r="O28" s="2">
        <v>0</v>
      </c>
      <c r="P28" s="2">
        <v>0.60000000000002274</v>
      </c>
      <c r="Q28" s="2">
        <v>-0.40000000000000568</v>
      </c>
      <c r="R28" s="2">
        <v>0.79999999999998295</v>
      </c>
      <c r="S28" s="2">
        <v>-0.29999999999998295</v>
      </c>
      <c r="T28" s="2">
        <v>-0.30000000000001137</v>
      </c>
      <c r="U28" s="2">
        <v>0.59999999999999432</v>
      </c>
      <c r="V28" s="2">
        <v>1</v>
      </c>
      <c r="W28" s="2">
        <v>2.8000000000000114</v>
      </c>
      <c r="Y28" s="2">
        <f t="shared" si="0"/>
        <v>0.93111111111111455</v>
      </c>
      <c r="Z28" s="2">
        <f t="shared" si="1"/>
        <v>1.0739856801909269</v>
      </c>
    </row>
    <row r="29" spans="1:26">
      <c r="A29" s="1" t="s">
        <v>98</v>
      </c>
      <c r="B29" s="2">
        <v>1</v>
      </c>
      <c r="C29" s="2">
        <v>182.6</v>
      </c>
      <c r="D29" s="2">
        <v>180.6</v>
      </c>
      <c r="E29" s="2">
        <v>178.2</v>
      </c>
      <c r="F29" s="2">
        <v>180.2</v>
      </c>
      <c r="G29" s="2">
        <v>179.2</v>
      </c>
      <c r="H29" s="2">
        <v>177.2</v>
      </c>
      <c r="I29" s="2">
        <v>173.8</v>
      </c>
      <c r="J29" s="2">
        <v>177.8</v>
      </c>
      <c r="K29" s="2">
        <v>180.2</v>
      </c>
      <c r="L29" s="2">
        <v>177.2</v>
      </c>
      <c r="M29" s="2">
        <v>179.2</v>
      </c>
      <c r="N29" s="2">
        <v>-2</v>
      </c>
      <c r="O29" s="2">
        <v>-2.4000000000000057</v>
      </c>
      <c r="P29" s="2">
        <v>2</v>
      </c>
      <c r="Q29" s="2">
        <v>-1</v>
      </c>
      <c r="R29" s="2">
        <v>-2</v>
      </c>
      <c r="S29" s="2">
        <v>-3.3999999999999773</v>
      </c>
      <c r="T29" s="2">
        <v>4</v>
      </c>
      <c r="U29" s="2">
        <v>2.3999999999999773</v>
      </c>
      <c r="V29" s="2">
        <v>-3</v>
      </c>
      <c r="W29" s="2">
        <v>2</v>
      </c>
      <c r="Y29" s="2">
        <f t="shared" si="0"/>
        <v>7.1026666666666394</v>
      </c>
      <c r="Z29" s="2">
        <f t="shared" si="1"/>
        <v>0.14079219072648824</v>
      </c>
    </row>
    <row r="30" spans="1:26">
      <c r="A30" s="1" t="s">
        <v>101</v>
      </c>
      <c r="B30" s="2">
        <v>1</v>
      </c>
      <c r="C30" s="2">
        <v>216.8</v>
      </c>
      <c r="D30" s="2">
        <v>216</v>
      </c>
      <c r="E30" s="2">
        <v>216.4</v>
      </c>
      <c r="F30" s="2">
        <v>218</v>
      </c>
      <c r="G30" s="2">
        <v>215.6</v>
      </c>
      <c r="H30" s="2">
        <v>214.8</v>
      </c>
      <c r="I30" s="2">
        <v>215.4</v>
      </c>
      <c r="J30" s="2">
        <v>215.4</v>
      </c>
      <c r="K30" s="2">
        <v>217.4</v>
      </c>
      <c r="L30" s="2">
        <v>218.4</v>
      </c>
      <c r="M30" s="2">
        <v>219.2</v>
      </c>
      <c r="N30" s="2">
        <v>-0.80000000000001137</v>
      </c>
      <c r="O30" s="2">
        <v>0.40000000000000568</v>
      </c>
      <c r="P30" s="2">
        <v>1.5999999999999943</v>
      </c>
      <c r="Q30" s="2">
        <v>-2.4000000000000057</v>
      </c>
      <c r="R30" s="2">
        <v>-0.79999999999998295</v>
      </c>
      <c r="S30" s="2">
        <v>0.59999999999999432</v>
      </c>
      <c r="T30" s="2">
        <v>0</v>
      </c>
      <c r="U30" s="2">
        <v>2</v>
      </c>
      <c r="V30" s="2">
        <v>1</v>
      </c>
      <c r="W30" s="2">
        <v>0.79999999999998295</v>
      </c>
      <c r="Y30" s="2">
        <f t="shared" si="0"/>
        <v>1.6871111111111088</v>
      </c>
      <c r="Z30" s="2">
        <f t="shared" si="1"/>
        <v>0.59272918861960044</v>
      </c>
    </row>
    <row r="31" spans="1:26">
      <c r="A31" s="1" t="s">
        <v>88</v>
      </c>
      <c r="B31" s="2">
        <v>1</v>
      </c>
      <c r="C31" s="2">
        <v>164.2</v>
      </c>
      <c r="D31" s="2">
        <v>163.4</v>
      </c>
      <c r="E31" s="2">
        <v>164.8</v>
      </c>
      <c r="F31" s="2">
        <v>164.4</v>
      </c>
      <c r="G31" s="2">
        <v>164.4</v>
      </c>
      <c r="H31" s="2">
        <v>165.8</v>
      </c>
      <c r="I31" s="2">
        <v>164.8</v>
      </c>
      <c r="J31" s="2">
        <v>165</v>
      </c>
      <c r="K31" s="2">
        <v>166</v>
      </c>
      <c r="L31" s="2">
        <v>165.8</v>
      </c>
      <c r="M31" s="2">
        <v>165.4</v>
      </c>
      <c r="N31" s="2">
        <v>-0.79999999999998295</v>
      </c>
      <c r="O31" s="2">
        <v>1.4000000000000057</v>
      </c>
      <c r="P31" s="2">
        <v>-0.40000000000000568</v>
      </c>
      <c r="Q31" s="2">
        <v>0</v>
      </c>
      <c r="R31" s="2">
        <v>1.4000000000000057</v>
      </c>
      <c r="S31" s="2">
        <v>-1</v>
      </c>
      <c r="T31" s="2">
        <v>0.19999999999998863</v>
      </c>
      <c r="U31" s="2">
        <v>1</v>
      </c>
      <c r="V31" s="2">
        <v>-0.19999999999998863</v>
      </c>
      <c r="W31" s="2">
        <v>-0.40000000000000568</v>
      </c>
      <c r="Y31" s="2">
        <f t="shared" si="0"/>
        <v>0.75733333333333352</v>
      </c>
      <c r="Z31" s="2">
        <f t="shared" si="1"/>
        <v>1.3204225352112673</v>
      </c>
    </row>
  </sheetData>
  <sortState ref="A2:W31">
    <sortCondition ref="A1"/>
  </sortState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10" workbookViewId="0">
      <selection activeCell="G9" sqref="G9"/>
    </sheetView>
  </sheetViews>
  <sheetFormatPr baseColWidth="10" defaultColWidth="8.83203125" defaultRowHeight="14" x14ac:dyDescent="0"/>
  <sheetData>
    <row r="1" spans="1:24">
      <c r="A1" s="1" t="s">
        <v>0</v>
      </c>
      <c r="B1" t="s">
        <v>7</v>
      </c>
      <c r="C1" t="s">
        <v>2</v>
      </c>
      <c r="D1" t="s">
        <v>8</v>
      </c>
      <c r="E1" t="s">
        <v>17</v>
      </c>
      <c r="F1" t="s">
        <v>24</v>
      </c>
      <c r="G1" t="s">
        <v>31</v>
      </c>
      <c r="H1" t="s">
        <v>38</v>
      </c>
      <c r="I1" t="s">
        <v>45</v>
      </c>
      <c r="J1" t="s">
        <v>52</v>
      </c>
      <c r="K1" t="s">
        <v>59</v>
      </c>
      <c r="L1" t="s">
        <v>66</v>
      </c>
      <c r="M1" t="s">
        <v>73</v>
      </c>
      <c r="N1" t="s">
        <v>157</v>
      </c>
      <c r="O1" t="s">
        <v>158</v>
      </c>
      <c r="P1" t="s">
        <v>159</v>
      </c>
      <c r="Q1" t="s">
        <v>150</v>
      </c>
      <c r="R1" t="s">
        <v>151</v>
      </c>
      <c r="S1" t="s">
        <v>152</v>
      </c>
      <c r="T1" t="s">
        <v>153</v>
      </c>
      <c r="U1" t="s">
        <v>154</v>
      </c>
      <c r="V1" t="s">
        <v>155</v>
      </c>
      <c r="W1" t="s">
        <v>156</v>
      </c>
      <c r="X1" t="s">
        <v>160</v>
      </c>
    </row>
    <row r="2" spans="1:24">
      <c r="A2" s="1" t="s">
        <v>87</v>
      </c>
      <c r="B2" s="2">
        <v>1</v>
      </c>
      <c r="C2" s="2">
        <v>175.2</v>
      </c>
      <c r="D2" s="2">
        <v>177</v>
      </c>
      <c r="E2" s="2">
        <v>173.2</v>
      </c>
      <c r="F2" s="2">
        <v>173.8</v>
      </c>
      <c r="G2" s="2">
        <v>171.6</v>
      </c>
      <c r="H2" s="2">
        <v>169.4</v>
      </c>
      <c r="I2" s="2">
        <v>170.8</v>
      </c>
      <c r="J2" s="2">
        <v>169.6</v>
      </c>
      <c r="K2" s="2">
        <v>172.8</v>
      </c>
      <c r="L2" s="2">
        <v>176.6</v>
      </c>
      <c r="M2" s="2">
        <v>169.8</v>
      </c>
      <c r="N2" s="2">
        <f t="shared" ref="N2:W8" si="0">D2-C2</f>
        <v>1.8000000000000114</v>
      </c>
      <c r="O2" s="2">
        <f t="shared" si="0"/>
        <v>-3.8000000000000114</v>
      </c>
      <c r="P2" s="2">
        <f t="shared" si="0"/>
        <v>0.60000000000002274</v>
      </c>
      <c r="Q2" s="2">
        <f t="shared" si="0"/>
        <v>-2.2000000000000171</v>
      </c>
      <c r="R2" s="2">
        <f t="shared" si="0"/>
        <v>-2.1999999999999886</v>
      </c>
      <c r="S2" s="2">
        <f t="shared" si="0"/>
        <v>1.4000000000000057</v>
      </c>
      <c r="T2" s="2">
        <f t="shared" si="0"/>
        <v>-1.2000000000000171</v>
      </c>
      <c r="U2" s="2">
        <f t="shared" si="0"/>
        <v>3.2000000000000171</v>
      </c>
      <c r="V2" s="2">
        <f t="shared" si="0"/>
        <v>3.7999999999999829</v>
      </c>
      <c r="W2" s="2">
        <f t="shared" si="0"/>
        <v>-6.7999999999999829</v>
      </c>
      <c r="X2" s="2">
        <v>1</v>
      </c>
    </row>
    <row r="3" spans="1:24">
      <c r="A3" s="1" t="s">
        <v>88</v>
      </c>
      <c r="B3" s="2">
        <v>1</v>
      </c>
      <c r="C3" s="2">
        <v>164.2</v>
      </c>
      <c r="D3" s="2">
        <v>163.4</v>
      </c>
      <c r="E3" s="2">
        <v>164.8</v>
      </c>
      <c r="F3" s="2">
        <v>164.4</v>
      </c>
      <c r="G3" s="2">
        <v>164.4</v>
      </c>
      <c r="H3" s="2">
        <v>165.8</v>
      </c>
      <c r="I3" s="2">
        <v>164.8</v>
      </c>
      <c r="J3" s="2">
        <v>165</v>
      </c>
      <c r="K3" s="2">
        <v>166</v>
      </c>
      <c r="L3" s="2">
        <v>165.8</v>
      </c>
      <c r="M3" s="2">
        <v>165.4</v>
      </c>
      <c r="N3" s="2">
        <f t="shared" si="0"/>
        <v>-0.79999999999998295</v>
      </c>
      <c r="O3" s="2">
        <f t="shared" si="0"/>
        <v>1.4000000000000057</v>
      </c>
      <c r="P3" s="2">
        <f t="shared" si="0"/>
        <v>-0.40000000000000568</v>
      </c>
      <c r="Q3" s="2">
        <f t="shared" si="0"/>
        <v>0</v>
      </c>
      <c r="R3" s="2">
        <f t="shared" si="0"/>
        <v>1.4000000000000057</v>
      </c>
      <c r="S3" s="2">
        <f t="shared" si="0"/>
        <v>-1</v>
      </c>
      <c r="T3" s="2">
        <f t="shared" si="0"/>
        <v>0.19999999999998863</v>
      </c>
      <c r="U3" s="2">
        <f t="shared" si="0"/>
        <v>1</v>
      </c>
      <c r="V3" s="2">
        <f t="shared" si="0"/>
        <v>-0.19999999999998863</v>
      </c>
      <c r="W3" s="2">
        <f t="shared" si="0"/>
        <v>-0.40000000000000568</v>
      </c>
      <c r="X3" s="2">
        <v>1</v>
      </c>
    </row>
    <row r="4" spans="1:24">
      <c r="A4" s="1" t="s">
        <v>89</v>
      </c>
      <c r="B4" s="2">
        <v>1</v>
      </c>
      <c r="C4" s="2">
        <v>174</v>
      </c>
      <c r="D4" s="2">
        <v>170.6</v>
      </c>
      <c r="E4" s="2">
        <v>170</v>
      </c>
      <c r="F4" s="2">
        <v>170.6</v>
      </c>
      <c r="G4" s="2">
        <v>167.8</v>
      </c>
      <c r="H4" s="2">
        <v>170.8</v>
      </c>
      <c r="I4" s="2">
        <v>167.8</v>
      </c>
      <c r="J4" s="2">
        <v>168.2</v>
      </c>
      <c r="K4" s="2">
        <v>168.2</v>
      </c>
      <c r="L4" s="2">
        <v>168.6</v>
      </c>
      <c r="M4" s="2">
        <v>165.2</v>
      </c>
      <c r="N4" s="2">
        <f t="shared" si="0"/>
        <v>-3.4000000000000057</v>
      </c>
      <c r="O4" s="2">
        <f t="shared" si="0"/>
        <v>-0.59999999999999432</v>
      </c>
      <c r="P4" s="2">
        <f t="shared" si="0"/>
        <v>0.59999999999999432</v>
      </c>
      <c r="Q4" s="2">
        <f t="shared" si="0"/>
        <v>-2.7999999999999829</v>
      </c>
      <c r="R4" s="2">
        <f t="shared" si="0"/>
        <v>3</v>
      </c>
      <c r="S4" s="2">
        <f t="shared" si="0"/>
        <v>-3</v>
      </c>
      <c r="T4" s="2">
        <f t="shared" si="0"/>
        <v>0.39999999999997726</v>
      </c>
      <c r="U4" s="2">
        <f t="shared" si="0"/>
        <v>0</v>
      </c>
      <c r="V4" s="2">
        <f t="shared" si="0"/>
        <v>0.40000000000000568</v>
      </c>
      <c r="W4" s="2">
        <f t="shared" si="0"/>
        <v>-3.4000000000000057</v>
      </c>
      <c r="X4" s="2">
        <v>1</v>
      </c>
    </row>
    <row r="5" spans="1:24">
      <c r="A5" s="1" t="s">
        <v>90</v>
      </c>
      <c r="B5" s="2">
        <v>1</v>
      </c>
      <c r="C5" s="2">
        <v>184.6</v>
      </c>
      <c r="D5" s="2">
        <v>184.8</v>
      </c>
      <c r="E5" s="2">
        <v>181.2</v>
      </c>
      <c r="F5" s="2">
        <v>181.6</v>
      </c>
      <c r="G5" s="2">
        <v>178.2</v>
      </c>
      <c r="H5" s="2">
        <v>178.4</v>
      </c>
      <c r="I5" s="2">
        <v>177</v>
      </c>
      <c r="J5" s="2">
        <v>175.4</v>
      </c>
      <c r="K5" s="2">
        <v>177.4</v>
      </c>
      <c r="L5" s="2">
        <v>176.2</v>
      </c>
      <c r="M5" s="2">
        <v>176.2</v>
      </c>
      <c r="N5" s="2">
        <f t="shared" si="0"/>
        <v>0.20000000000001705</v>
      </c>
      <c r="O5" s="2">
        <f t="shared" si="0"/>
        <v>-3.6000000000000227</v>
      </c>
      <c r="P5" s="2">
        <f t="shared" si="0"/>
        <v>0.40000000000000568</v>
      </c>
      <c r="Q5" s="2">
        <f t="shared" si="0"/>
        <v>-3.4000000000000057</v>
      </c>
      <c r="R5" s="2">
        <f t="shared" si="0"/>
        <v>0.20000000000001705</v>
      </c>
      <c r="S5" s="2">
        <f t="shared" si="0"/>
        <v>-1.4000000000000057</v>
      </c>
      <c r="T5" s="2">
        <f t="shared" si="0"/>
        <v>-1.5999999999999943</v>
      </c>
      <c r="U5" s="2">
        <f t="shared" si="0"/>
        <v>2</v>
      </c>
      <c r="V5" s="2">
        <f t="shared" si="0"/>
        <v>-1.2000000000000171</v>
      </c>
      <c r="W5" s="2">
        <f t="shared" si="0"/>
        <v>0</v>
      </c>
      <c r="X5" s="2">
        <v>1</v>
      </c>
    </row>
    <row r="6" spans="1:24">
      <c r="A6" s="1" t="s">
        <v>91</v>
      </c>
      <c r="B6" s="2">
        <v>0</v>
      </c>
      <c r="C6" s="2">
        <v>202</v>
      </c>
      <c r="D6" s="2">
        <v>199.2</v>
      </c>
      <c r="E6" s="2">
        <v>198.6</v>
      </c>
      <c r="F6" s="2">
        <v>199.6</v>
      </c>
      <c r="G6" s="2">
        <v>200.2</v>
      </c>
      <c r="H6" s="2">
        <v>199.8</v>
      </c>
      <c r="I6" s="2">
        <v>199.8</v>
      </c>
      <c r="J6" s="2">
        <v>197</v>
      </c>
      <c r="K6" s="8">
        <v>197.9</v>
      </c>
      <c r="L6" s="2">
        <v>198.8</v>
      </c>
      <c r="M6" s="2">
        <v>199.6</v>
      </c>
      <c r="N6" s="2">
        <f t="shared" si="0"/>
        <v>-2.8000000000000114</v>
      </c>
      <c r="O6" s="2">
        <f t="shared" si="0"/>
        <v>-0.59999999999999432</v>
      </c>
      <c r="P6" s="2">
        <f t="shared" si="0"/>
        <v>1</v>
      </c>
      <c r="Q6" s="2">
        <f t="shared" si="0"/>
        <v>0.59999999999999432</v>
      </c>
      <c r="R6" s="2">
        <f t="shared" si="0"/>
        <v>-0.39999999999997726</v>
      </c>
      <c r="S6" s="2">
        <f t="shared" si="0"/>
        <v>0</v>
      </c>
      <c r="T6" s="2">
        <f t="shared" si="0"/>
        <v>-2.8000000000000114</v>
      </c>
      <c r="U6" s="2">
        <f t="shared" si="0"/>
        <v>0.90000000000000568</v>
      </c>
      <c r="V6" s="2">
        <f t="shared" si="0"/>
        <v>0.90000000000000568</v>
      </c>
      <c r="W6" s="2">
        <f t="shared" si="0"/>
        <v>0.79999999999998295</v>
      </c>
      <c r="X6" s="2">
        <v>1</v>
      </c>
    </row>
    <row r="7" spans="1:24">
      <c r="A7" s="1" t="s">
        <v>92</v>
      </c>
      <c r="B7" s="2">
        <v>0</v>
      </c>
      <c r="C7" s="2">
        <v>161.80000000000001</v>
      </c>
      <c r="D7" s="2">
        <v>158.6</v>
      </c>
      <c r="E7" s="2">
        <v>158</v>
      </c>
      <c r="F7" s="2">
        <v>159.6</v>
      </c>
      <c r="G7" s="2">
        <v>160</v>
      </c>
      <c r="H7" s="2">
        <v>158.80000000000001</v>
      </c>
      <c r="I7" s="2">
        <v>158.19999999999999</v>
      </c>
      <c r="J7" s="2">
        <v>158.69999999999999</v>
      </c>
      <c r="K7" s="2">
        <v>158.6</v>
      </c>
      <c r="L7" s="2">
        <v>157.19999999999999</v>
      </c>
      <c r="M7" s="2">
        <v>158.6</v>
      </c>
      <c r="N7" s="2">
        <f t="shared" si="0"/>
        <v>-3.2000000000000171</v>
      </c>
      <c r="O7" s="2">
        <f t="shared" si="0"/>
        <v>-0.59999999999999432</v>
      </c>
      <c r="P7" s="2">
        <f t="shared" si="0"/>
        <v>1.5999999999999943</v>
      </c>
      <c r="Q7" s="2">
        <f t="shared" si="0"/>
        <v>0.40000000000000568</v>
      </c>
      <c r="R7" s="2">
        <f t="shared" si="0"/>
        <v>-1.1999999999999886</v>
      </c>
      <c r="S7" s="2">
        <f t="shared" si="0"/>
        <v>-0.60000000000002274</v>
      </c>
      <c r="T7" s="2">
        <f t="shared" si="0"/>
        <v>0.5</v>
      </c>
      <c r="U7" s="2">
        <f t="shared" si="0"/>
        <v>-9.9999999999994316E-2</v>
      </c>
      <c r="V7" s="2">
        <f t="shared" si="0"/>
        <v>-1.4000000000000057</v>
      </c>
      <c r="W7" s="2">
        <f t="shared" si="0"/>
        <v>1.4000000000000057</v>
      </c>
      <c r="X7" s="2">
        <v>1</v>
      </c>
    </row>
    <row r="8" spans="1:24">
      <c r="A8" s="1" t="s">
        <v>93</v>
      </c>
      <c r="B8" s="2">
        <v>0</v>
      </c>
      <c r="C8" s="2">
        <v>168.4</v>
      </c>
      <c r="D8" s="2">
        <v>166.2</v>
      </c>
      <c r="E8" s="8">
        <v>166.5</v>
      </c>
      <c r="F8" s="2">
        <v>166.8</v>
      </c>
      <c r="G8" s="2">
        <v>169.2</v>
      </c>
      <c r="H8" s="2">
        <v>167.2</v>
      </c>
      <c r="I8" s="2">
        <v>163.80000000000001</v>
      </c>
      <c r="J8" s="2">
        <v>164.2</v>
      </c>
      <c r="K8" s="2">
        <v>162.4</v>
      </c>
      <c r="L8" s="2">
        <v>162.80000000000001</v>
      </c>
      <c r="M8" s="2">
        <v>163.19999999999999</v>
      </c>
      <c r="N8" s="2">
        <f t="shared" si="0"/>
        <v>-2.2000000000000171</v>
      </c>
      <c r="O8" s="2">
        <f t="shared" si="0"/>
        <v>0.30000000000001137</v>
      </c>
      <c r="P8" s="2">
        <f t="shared" si="0"/>
        <v>0.30000000000001137</v>
      </c>
      <c r="Q8" s="2">
        <f t="shared" si="0"/>
        <v>2.3999999999999773</v>
      </c>
      <c r="R8" s="2">
        <f t="shared" si="0"/>
        <v>-2</v>
      </c>
      <c r="S8" s="2">
        <f t="shared" si="0"/>
        <v>-3.3999999999999773</v>
      </c>
      <c r="T8" s="2">
        <f t="shared" si="0"/>
        <v>0.39999999999997726</v>
      </c>
      <c r="U8" s="2">
        <f t="shared" si="0"/>
        <v>-1.7999999999999829</v>
      </c>
      <c r="V8" s="2">
        <f t="shared" si="0"/>
        <v>0.40000000000000568</v>
      </c>
      <c r="W8" s="2">
        <f t="shared" si="0"/>
        <v>0.39999999999997726</v>
      </c>
      <c r="X8" s="2">
        <v>1</v>
      </c>
    </row>
    <row r="9" spans="1:24">
      <c r="A9" s="1" t="s">
        <v>94</v>
      </c>
      <c r="B9" s="2">
        <v>1</v>
      </c>
      <c r="C9" s="2">
        <v>261</v>
      </c>
      <c r="D9" s="2">
        <v>260</v>
      </c>
      <c r="E9" s="2">
        <v>257</v>
      </c>
      <c r="F9" s="2">
        <v>258.8</v>
      </c>
      <c r="G9" s="8">
        <v>258.2</v>
      </c>
      <c r="H9" s="2">
        <v>257.60000000000002</v>
      </c>
      <c r="I9" s="2"/>
      <c r="J9" s="2"/>
      <c r="K9" s="2"/>
      <c r="L9" s="2"/>
      <c r="M9" s="2"/>
      <c r="N9" s="2">
        <f t="shared" ref="N9:N34" si="1">D9-C9</f>
        <v>-1</v>
      </c>
      <c r="O9" s="2">
        <f t="shared" ref="O9:O34" si="2">E9-D9</f>
        <v>-3</v>
      </c>
      <c r="P9" s="2">
        <f t="shared" ref="P9:P34" si="3">F9-E9</f>
        <v>1.8000000000000114</v>
      </c>
      <c r="Q9" s="2">
        <f t="shared" ref="Q9:Q34" si="4">G9-F9</f>
        <v>-0.60000000000002274</v>
      </c>
      <c r="R9" s="2">
        <f t="shared" ref="R9:R34" si="5">H9-G9</f>
        <v>-0.59999999999996589</v>
      </c>
      <c r="S9" s="2"/>
      <c r="T9" s="2"/>
      <c r="U9" s="2"/>
      <c r="V9" s="2"/>
      <c r="W9" s="2"/>
      <c r="X9" s="2">
        <v>0</v>
      </c>
    </row>
    <row r="10" spans="1:24">
      <c r="A10" s="1" t="s">
        <v>95</v>
      </c>
      <c r="B10" s="2">
        <v>1</v>
      </c>
      <c r="C10" s="2">
        <v>245</v>
      </c>
      <c r="D10" s="2">
        <v>246.2</v>
      </c>
      <c r="E10" s="2">
        <v>246.2</v>
      </c>
      <c r="F10" s="2">
        <v>246.8</v>
      </c>
      <c r="G10" s="2">
        <v>246.4</v>
      </c>
      <c r="H10" s="2">
        <v>247.2</v>
      </c>
      <c r="I10" s="8">
        <v>246.9</v>
      </c>
      <c r="J10" s="2">
        <v>246.6</v>
      </c>
      <c r="K10" s="2">
        <v>247.2</v>
      </c>
      <c r="L10" s="2">
        <v>248.2</v>
      </c>
      <c r="M10" s="2">
        <v>251</v>
      </c>
      <c r="N10" s="2">
        <f t="shared" si="1"/>
        <v>1.1999999999999886</v>
      </c>
      <c r="O10" s="2">
        <f t="shared" si="2"/>
        <v>0</v>
      </c>
      <c r="P10" s="2">
        <f t="shared" si="3"/>
        <v>0.60000000000002274</v>
      </c>
      <c r="Q10" s="2">
        <f t="shared" si="4"/>
        <v>-0.40000000000000568</v>
      </c>
      <c r="R10" s="2">
        <f t="shared" si="5"/>
        <v>0.79999999999998295</v>
      </c>
      <c r="S10" s="2">
        <f t="shared" ref="S10:W12" si="6">I10-H10</f>
        <v>-0.29999999999998295</v>
      </c>
      <c r="T10" s="2">
        <f t="shared" si="6"/>
        <v>-0.30000000000001137</v>
      </c>
      <c r="U10" s="2">
        <f t="shared" si="6"/>
        <v>0.59999999999999432</v>
      </c>
      <c r="V10" s="2">
        <f t="shared" si="6"/>
        <v>1</v>
      </c>
      <c r="W10" s="2">
        <f t="shared" si="6"/>
        <v>2.8000000000000114</v>
      </c>
      <c r="X10" s="2">
        <v>1</v>
      </c>
    </row>
    <row r="11" spans="1:24">
      <c r="A11" s="1" t="s">
        <v>97</v>
      </c>
      <c r="B11" s="2">
        <v>0</v>
      </c>
      <c r="C11" s="2">
        <v>227.8</v>
      </c>
      <c r="D11" s="2">
        <v>230.2</v>
      </c>
      <c r="E11" s="2">
        <v>227</v>
      </c>
      <c r="F11" s="2">
        <v>229.2</v>
      </c>
      <c r="G11" s="2">
        <v>227.2</v>
      </c>
      <c r="H11" s="2">
        <v>227.6</v>
      </c>
      <c r="I11" s="2">
        <v>228.4</v>
      </c>
      <c r="J11" s="2">
        <v>229.2</v>
      </c>
      <c r="K11" s="2">
        <v>227.6</v>
      </c>
      <c r="L11" s="2">
        <v>224.8</v>
      </c>
      <c r="M11" s="2">
        <v>223.4</v>
      </c>
      <c r="N11" s="2">
        <f t="shared" si="1"/>
        <v>2.3999999999999773</v>
      </c>
      <c r="O11" s="2">
        <f t="shared" si="2"/>
        <v>-3.1999999999999886</v>
      </c>
      <c r="P11" s="2">
        <f t="shared" si="3"/>
        <v>2.1999999999999886</v>
      </c>
      <c r="Q11" s="2">
        <f t="shared" si="4"/>
        <v>-2</v>
      </c>
      <c r="R11" s="2">
        <f t="shared" si="5"/>
        <v>0.40000000000000568</v>
      </c>
      <c r="S11" s="2">
        <f t="shared" si="6"/>
        <v>0.80000000000001137</v>
      </c>
      <c r="T11" s="2">
        <f t="shared" si="6"/>
        <v>0.79999999999998295</v>
      </c>
      <c r="U11" s="2">
        <f t="shared" si="6"/>
        <v>-1.5999999999999943</v>
      </c>
      <c r="V11" s="2">
        <f t="shared" si="6"/>
        <v>-2.7999999999999829</v>
      </c>
      <c r="W11" s="2">
        <f t="shared" si="6"/>
        <v>-1.4000000000000057</v>
      </c>
      <c r="X11" s="2">
        <v>1</v>
      </c>
    </row>
    <row r="12" spans="1:24">
      <c r="A12" s="1" t="s">
        <v>98</v>
      </c>
      <c r="B12" s="2">
        <v>1</v>
      </c>
      <c r="C12" s="2">
        <v>182.6</v>
      </c>
      <c r="D12" s="2">
        <v>180.6</v>
      </c>
      <c r="E12" s="2">
        <v>178.2</v>
      </c>
      <c r="F12" s="2">
        <v>180.2</v>
      </c>
      <c r="G12" s="2">
        <v>179.2</v>
      </c>
      <c r="H12" s="2">
        <v>177.2</v>
      </c>
      <c r="I12" s="2">
        <v>173.8</v>
      </c>
      <c r="J12" s="2">
        <v>177.8</v>
      </c>
      <c r="K12" s="2">
        <v>180.2</v>
      </c>
      <c r="L12" s="2">
        <v>177.2</v>
      </c>
      <c r="M12" s="2">
        <v>179.2</v>
      </c>
      <c r="N12" s="2">
        <f t="shared" si="1"/>
        <v>-2</v>
      </c>
      <c r="O12" s="2">
        <f t="shared" si="2"/>
        <v>-2.4000000000000057</v>
      </c>
      <c r="P12" s="2">
        <f t="shared" si="3"/>
        <v>2</v>
      </c>
      <c r="Q12" s="2">
        <f t="shared" si="4"/>
        <v>-1</v>
      </c>
      <c r="R12" s="2">
        <f t="shared" si="5"/>
        <v>-2</v>
      </c>
      <c r="S12" s="2">
        <f t="shared" si="6"/>
        <v>-3.3999999999999773</v>
      </c>
      <c r="T12" s="2">
        <f t="shared" si="6"/>
        <v>4</v>
      </c>
      <c r="U12" s="2">
        <f t="shared" si="6"/>
        <v>2.3999999999999773</v>
      </c>
      <c r="V12" s="2">
        <f t="shared" si="6"/>
        <v>-3</v>
      </c>
      <c r="W12" s="2">
        <f t="shared" si="6"/>
        <v>2</v>
      </c>
      <c r="X12" s="2">
        <v>1</v>
      </c>
    </row>
    <row r="13" spans="1:24">
      <c r="A13" s="1" t="s">
        <v>99</v>
      </c>
      <c r="B13" s="2">
        <v>0</v>
      </c>
      <c r="C13" s="2">
        <v>185.6</v>
      </c>
      <c r="D13" s="2">
        <v>184.6</v>
      </c>
      <c r="E13" s="2">
        <v>182.8</v>
      </c>
      <c r="F13" s="2">
        <v>184</v>
      </c>
      <c r="G13" s="2">
        <v>183.8</v>
      </c>
      <c r="H13" s="2">
        <v>184</v>
      </c>
      <c r="I13" s="2">
        <v>182.6</v>
      </c>
      <c r="J13" s="2"/>
      <c r="K13" s="2"/>
      <c r="L13" s="2"/>
      <c r="M13" s="2"/>
      <c r="N13" s="2">
        <f t="shared" si="1"/>
        <v>-1</v>
      </c>
      <c r="O13" s="2">
        <f t="shared" si="2"/>
        <v>-1.7999999999999829</v>
      </c>
      <c r="P13" s="2">
        <f t="shared" si="3"/>
        <v>1.1999999999999886</v>
      </c>
      <c r="Q13" s="2">
        <f t="shared" si="4"/>
        <v>-0.19999999999998863</v>
      </c>
      <c r="R13" s="2">
        <f t="shared" si="5"/>
        <v>0.19999999999998863</v>
      </c>
      <c r="S13" s="2">
        <f>I13-H13</f>
        <v>-1.4000000000000057</v>
      </c>
      <c r="T13" s="2"/>
      <c r="U13" s="2"/>
      <c r="V13" s="2"/>
      <c r="W13" s="2"/>
      <c r="X13" s="2">
        <v>0</v>
      </c>
    </row>
    <row r="14" spans="1:24">
      <c r="A14" s="1" t="s">
        <v>100</v>
      </c>
      <c r="B14" s="2">
        <v>0</v>
      </c>
      <c r="C14" s="2">
        <v>157</v>
      </c>
      <c r="D14" s="2">
        <v>155</v>
      </c>
      <c r="E14" s="2">
        <v>152.19999999999999</v>
      </c>
      <c r="F14" s="2">
        <v>151</v>
      </c>
      <c r="G14" s="2">
        <v>147.19999999999999</v>
      </c>
      <c r="H14" s="2">
        <v>147.4</v>
      </c>
      <c r="I14" s="2"/>
      <c r="J14" s="2"/>
      <c r="K14" s="2"/>
      <c r="L14" s="2"/>
      <c r="M14" s="2"/>
      <c r="N14" s="2">
        <f t="shared" si="1"/>
        <v>-2</v>
      </c>
      <c r="O14" s="2">
        <f t="shared" si="2"/>
        <v>-2.8000000000000114</v>
      </c>
      <c r="P14" s="2">
        <f t="shared" si="3"/>
        <v>-1.1999999999999886</v>
      </c>
      <c r="Q14" s="2">
        <f t="shared" si="4"/>
        <v>-3.8000000000000114</v>
      </c>
      <c r="R14" s="2">
        <f t="shared" si="5"/>
        <v>0.20000000000001705</v>
      </c>
      <c r="S14" s="2"/>
      <c r="T14" s="2"/>
      <c r="U14" s="2"/>
      <c r="V14" s="2"/>
      <c r="W14" s="2"/>
      <c r="X14" s="2">
        <v>0</v>
      </c>
    </row>
    <row r="15" spans="1:24">
      <c r="A15" s="1" t="s">
        <v>101</v>
      </c>
      <c r="B15" s="2">
        <v>1</v>
      </c>
      <c r="C15" s="2">
        <v>216.8</v>
      </c>
      <c r="D15" s="2">
        <v>216</v>
      </c>
      <c r="E15" s="2">
        <v>216.4</v>
      </c>
      <c r="F15" s="2">
        <v>218</v>
      </c>
      <c r="G15" s="2">
        <v>215.6</v>
      </c>
      <c r="H15" s="2">
        <v>214.8</v>
      </c>
      <c r="I15" s="2">
        <v>215.4</v>
      </c>
      <c r="J15" s="2">
        <v>215.4</v>
      </c>
      <c r="K15" s="2">
        <v>217.4</v>
      </c>
      <c r="L15" s="2">
        <v>218.4</v>
      </c>
      <c r="M15" s="2">
        <v>219.2</v>
      </c>
      <c r="N15" s="2">
        <f t="shared" si="1"/>
        <v>-0.80000000000001137</v>
      </c>
      <c r="O15" s="2">
        <f t="shared" si="2"/>
        <v>0.40000000000000568</v>
      </c>
      <c r="P15" s="2">
        <f t="shared" si="3"/>
        <v>1.5999999999999943</v>
      </c>
      <c r="Q15" s="2">
        <f t="shared" si="4"/>
        <v>-2.4000000000000057</v>
      </c>
      <c r="R15" s="2">
        <f t="shared" si="5"/>
        <v>-0.79999999999998295</v>
      </c>
      <c r="S15" s="2">
        <f>I15-H15</f>
        <v>0.59999999999999432</v>
      </c>
      <c r="T15" s="2">
        <f>J15-I15</f>
        <v>0</v>
      </c>
      <c r="U15" s="2">
        <f>K15-J15</f>
        <v>2</v>
      </c>
      <c r="V15" s="2">
        <f>L15-K15</f>
        <v>1</v>
      </c>
      <c r="W15" s="2">
        <f>M15-L15</f>
        <v>0.79999999999998295</v>
      </c>
      <c r="X15" s="2">
        <v>1</v>
      </c>
    </row>
    <row r="16" spans="1:24">
      <c r="A16" s="1" t="s">
        <v>102</v>
      </c>
      <c r="B16" s="2">
        <v>1</v>
      </c>
      <c r="C16" s="2">
        <v>221.2</v>
      </c>
      <c r="D16" s="2">
        <v>224.2</v>
      </c>
      <c r="E16" s="2">
        <v>221.2</v>
      </c>
      <c r="F16" s="2">
        <v>219.2</v>
      </c>
      <c r="G16" s="8">
        <v>220.8</v>
      </c>
      <c r="H16" s="2">
        <v>222</v>
      </c>
      <c r="I16" s="2"/>
      <c r="J16" s="2"/>
      <c r="K16" s="2"/>
      <c r="L16" s="2"/>
      <c r="M16" s="2"/>
      <c r="N16" s="2">
        <f t="shared" si="1"/>
        <v>3</v>
      </c>
      <c r="O16" s="2">
        <f t="shared" si="2"/>
        <v>-3</v>
      </c>
      <c r="P16" s="2">
        <f t="shared" si="3"/>
        <v>-2</v>
      </c>
      <c r="Q16" s="2">
        <f t="shared" si="4"/>
        <v>1.6000000000000227</v>
      </c>
      <c r="R16" s="2">
        <f t="shared" si="5"/>
        <v>1.1999999999999886</v>
      </c>
      <c r="S16" s="2"/>
      <c r="T16" s="2"/>
      <c r="U16" s="2"/>
      <c r="V16" s="2"/>
      <c r="W16" s="2"/>
      <c r="X16" s="2">
        <v>0</v>
      </c>
    </row>
    <row r="17" spans="1:24">
      <c r="A17" s="1" t="s">
        <v>103</v>
      </c>
      <c r="B17" s="2">
        <v>0</v>
      </c>
      <c r="C17" s="2">
        <v>171</v>
      </c>
      <c r="D17" s="2">
        <v>171</v>
      </c>
      <c r="E17" s="2">
        <v>171</v>
      </c>
      <c r="F17" s="4">
        <v>170.6</v>
      </c>
      <c r="G17" s="2">
        <v>170.8</v>
      </c>
      <c r="H17" s="2">
        <v>170</v>
      </c>
      <c r="I17" s="2">
        <v>170</v>
      </c>
      <c r="J17" s="2">
        <v>169.2</v>
      </c>
      <c r="K17" s="2">
        <v>169.2</v>
      </c>
      <c r="L17" s="2">
        <v>170.4</v>
      </c>
      <c r="M17" s="2">
        <v>169</v>
      </c>
      <c r="N17" s="2">
        <f t="shared" si="1"/>
        <v>0</v>
      </c>
      <c r="O17" s="2">
        <f t="shared" si="2"/>
        <v>0</v>
      </c>
      <c r="P17" s="2">
        <f t="shared" si="3"/>
        <v>-0.40000000000000568</v>
      </c>
      <c r="Q17" s="2">
        <f t="shared" si="4"/>
        <v>0.20000000000001705</v>
      </c>
      <c r="R17" s="2">
        <f t="shared" si="5"/>
        <v>-0.80000000000001137</v>
      </c>
      <c r="S17" s="2">
        <f>I17-H17</f>
        <v>0</v>
      </c>
      <c r="T17" s="2">
        <f>J17-I17</f>
        <v>-0.80000000000001137</v>
      </c>
      <c r="U17" s="2">
        <f>K17-J17</f>
        <v>0</v>
      </c>
      <c r="V17" s="2">
        <f>L17-K17</f>
        <v>1.2000000000000171</v>
      </c>
      <c r="W17" s="2">
        <f>M17-L17</f>
        <v>-1.4000000000000057</v>
      </c>
      <c r="X17" s="2">
        <v>1</v>
      </c>
    </row>
    <row r="18" spans="1:24">
      <c r="A18" s="1" t="s">
        <v>104</v>
      </c>
      <c r="B18" s="2">
        <v>1</v>
      </c>
      <c r="C18" s="2">
        <v>219.6</v>
      </c>
      <c r="D18" s="2">
        <v>214.2</v>
      </c>
      <c r="E18" s="2">
        <v>209.6</v>
      </c>
      <c r="F18" s="8">
        <v>210.6</v>
      </c>
      <c r="G18" s="2">
        <v>211.6</v>
      </c>
      <c r="H18" s="2">
        <v>212.4</v>
      </c>
      <c r="I18" s="2"/>
      <c r="J18" s="2"/>
      <c r="K18" s="2"/>
      <c r="L18" s="2"/>
      <c r="M18" s="2"/>
      <c r="N18" s="2">
        <f t="shared" si="1"/>
        <v>-5.4000000000000057</v>
      </c>
      <c r="O18" s="2">
        <f t="shared" si="2"/>
        <v>-4.5999999999999943</v>
      </c>
      <c r="P18" s="2">
        <f t="shared" si="3"/>
        <v>1</v>
      </c>
      <c r="Q18" s="2">
        <f t="shared" si="4"/>
        <v>1</v>
      </c>
      <c r="R18" s="2">
        <f t="shared" si="5"/>
        <v>0.80000000000001137</v>
      </c>
      <c r="S18" s="2"/>
      <c r="T18" s="2"/>
      <c r="U18" s="2"/>
      <c r="V18" s="2"/>
      <c r="W18" s="2"/>
      <c r="X18" s="2">
        <v>0</v>
      </c>
    </row>
    <row r="19" spans="1:24">
      <c r="A19" s="1" t="s">
        <v>105</v>
      </c>
      <c r="B19" s="2">
        <v>0</v>
      </c>
      <c r="C19" s="2">
        <v>167.2</v>
      </c>
      <c r="D19" s="2">
        <v>165.8</v>
      </c>
      <c r="E19" s="2">
        <v>164.8</v>
      </c>
      <c r="F19" s="2">
        <v>164.6</v>
      </c>
      <c r="G19" s="8">
        <v>164.4</v>
      </c>
      <c r="H19" s="2">
        <v>164.2</v>
      </c>
      <c r="I19" s="2">
        <v>165.8</v>
      </c>
      <c r="J19" s="2">
        <v>163.6</v>
      </c>
      <c r="K19" s="2">
        <v>161.80000000000001</v>
      </c>
      <c r="L19" s="2">
        <v>162.6</v>
      </c>
      <c r="M19" s="2">
        <v>160.19999999999999</v>
      </c>
      <c r="N19" s="2">
        <f t="shared" si="1"/>
        <v>-1.3999999999999773</v>
      </c>
      <c r="O19" s="2">
        <f t="shared" si="2"/>
        <v>-1</v>
      </c>
      <c r="P19" s="2">
        <f t="shared" si="3"/>
        <v>-0.20000000000001705</v>
      </c>
      <c r="Q19" s="2">
        <f t="shared" si="4"/>
        <v>-0.19999999999998863</v>
      </c>
      <c r="R19" s="2">
        <f t="shared" si="5"/>
        <v>-0.20000000000001705</v>
      </c>
      <c r="S19" s="2">
        <f t="shared" ref="S19:W25" si="7">I19-H19</f>
        <v>1.6000000000000227</v>
      </c>
      <c r="T19" s="2">
        <f t="shared" si="7"/>
        <v>-2.2000000000000171</v>
      </c>
      <c r="U19" s="2">
        <f t="shared" si="7"/>
        <v>-1.7999999999999829</v>
      </c>
      <c r="V19" s="2">
        <f t="shared" si="7"/>
        <v>0.79999999999998295</v>
      </c>
      <c r="W19" s="2">
        <f t="shared" si="7"/>
        <v>-2.4000000000000057</v>
      </c>
      <c r="X19" s="2">
        <v>1</v>
      </c>
    </row>
    <row r="20" spans="1:24">
      <c r="A20" s="1" t="s">
        <v>106</v>
      </c>
      <c r="B20" s="2">
        <v>0</v>
      </c>
      <c r="C20" s="2">
        <v>141.19999999999999</v>
      </c>
      <c r="D20" s="8">
        <v>140.4</v>
      </c>
      <c r="E20" s="2">
        <v>139.6</v>
      </c>
      <c r="F20" s="2">
        <v>139.4</v>
      </c>
      <c r="G20" s="2">
        <v>141</v>
      </c>
      <c r="H20" s="2">
        <v>139.19999999999999</v>
      </c>
      <c r="I20" s="2">
        <v>142</v>
      </c>
      <c r="J20" s="2">
        <v>138.6</v>
      </c>
      <c r="K20" s="2">
        <v>139.80000000000001</v>
      </c>
      <c r="L20" s="2">
        <v>140.6</v>
      </c>
      <c r="M20" s="2">
        <v>139.6</v>
      </c>
      <c r="N20" s="2">
        <f t="shared" si="1"/>
        <v>-0.79999999999998295</v>
      </c>
      <c r="O20" s="2">
        <f t="shared" si="2"/>
        <v>-0.80000000000001137</v>
      </c>
      <c r="P20" s="2">
        <f t="shared" si="3"/>
        <v>-0.19999999999998863</v>
      </c>
      <c r="Q20" s="2">
        <f t="shared" si="4"/>
        <v>1.5999999999999943</v>
      </c>
      <c r="R20" s="2">
        <f t="shared" si="5"/>
        <v>-1.8000000000000114</v>
      </c>
      <c r="S20" s="2">
        <f t="shared" si="7"/>
        <v>2.8000000000000114</v>
      </c>
      <c r="T20" s="2">
        <f t="shared" si="7"/>
        <v>-3.4000000000000057</v>
      </c>
      <c r="U20" s="2">
        <f t="shared" si="7"/>
        <v>1.2000000000000171</v>
      </c>
      <c r="V20" s="2">
        <f t="shared" si="7"/>
        <v>0.79999999999998295</v>
      </c>
      <c r="W20" s="2">
        <f t="shared" si="7"/>
        <v>-1</v>
      </c>
      <c r="X20" s="2">
        <v>1</v>
      </c>
    </row>
    <row r="21" spans="1:24">
      <c r="A21" s="1" t="s">
        <v>107</v>
      </c>
      <c r="B21" s="2">
        <v>0</v>
      </c>
      <c r="C21" s="2">
        <v>178</v>
      </c>
      <c r="D21" s="2">
        <v>177.2</v>
      </c>
      <c r="E21" s="2">
        <v>177.6</v>
      </c>
      <c r="F21" s="2">
        <v>176.6</v>
      </c>
      <c r="G21" s="2">
        <v>177.4</v>
      </c>
      <c r="H21" s="2">
        <v>178.2</v>
      </c>
      <c r="I21" s="2">
        <v>176.6</v>
      </c>
      <c r="J21" s="2">
        <v>177</v>
      </c>
      <c r="K21" s="8">
        <v>178.4</v>
      </c>
      <c r="L21" s="2">
        <v>179.8</v>
      </c>
      <c r="M21" s="2">
        <v>180</v>
      </c>
      <c r="N21" s="2">
        <f t="shared" si="1"/>
        <v>-0.80000000000001137</v>
      </c>
      <c r="O21" s="2">
        <f t="shared" si="2"/>
        <v>0.40000000000000568</v>
      </c>
      <c r="P21" s="2">
        <f t="shared" si="3"/>
        <v>-1</v>
      </c>
      <c r="Q21" s="2">
        <f t="shared" si="4"/>
        <v>0.80000000000001137</v>
      </c>
      <c r="R21" s="2">
        <f t="shared" si="5"/>
        <v>0.79999999999998295</v>
      </c>
      <c r="S21" s="2">
        <f t="shared" si="7"/>
        <v>-1.5999999999999943</v>
      </c>
      <c r="T21" s="2">
        <f t="shared" si="7"/>
        <v>0.40000000000000568</v>
      </c>
      <c r="U21" s="2">
        <f t="shared" si="7"/>
        <v>1.4000000000000057</v>
      </c>
      <c r="V21" s="2">
        <f t="shared" si="7"/>
        <v>1.4000000000000057</v>
      </c>
      <c r="W21" s="2">
        <f t="shared" si="7"/>
        <v>0.19999999999998863</v>
      </c>
      <c r="X21" s="2">
        <v>1</v>
      </c>
    </row>
    <row r="22" spans="1:24">
      <c r="A22" s="1" t="s">
        <v>108</v>
      </c>
      <c r="B22" s="2">
        <v>1</v>
      </c>
      <c r="C22" s="2">
        <v>184.8</v>
      </c>
      <c r="D22" s="2">
        <v>182.8</v>
      </c>
      <c r="E22" s="2">
        <v>182.4</v>
      </c>
      <c r="F22" s="2">
        <v>182.2</v>
      </c>
      <c r="G22" s="2">
        <v>182.4</v>
      </c>
      <c r="H22" s="2">
        <v>182.6</v>
      </c>
      <c r="I22" s="2">
        <v>181.2</v>
      </c>
      <c r="J22" s="2">
        <v>180.4</v>
      </c>
      <c r="K22" s="2">
        <v>181.8</v>
      </c>
      <c r="L22" s="2">
        <v>180.6</v>
      </c>
      <c r="M22" s="2">
        <v>181</v>
      </c>
      <c r="N22" s="2">
        <f t="shared" si="1"/>
        <v>-2</v>
      </c>
      <c r="O22" s="2">
        <f t="shared" si="2"/>
        <v>-0.40000000000000568</v>
      </c>
      <c r="P22" s="2">
        <f t="shared" si="3"/>
        <v>-0.20000000000001705</v>
      </c>
      <c r="Q22" s="2">
        <f t="shared" si="4"/>
        <v>0.20000000000001705</v>
      </c>
      <c r="R22" s="2">
        <f t="shared" si="5"/>
        <v>0.19999999999998863</v>
      </c>
      <c r="S22" s="2">
        <f t="shared" si="7"/>
        <v>-1.4000000000000057</v>
      </c>
      <c r="T22" s="2">
        <f t="shared" si="7"/>
        <v>-0.79999999999998295</v>
      </c>
      <c r="U22" s="2">
        <f t="shared" si="7"/>
        <v>1.4000000000000057</v>
      </c>
      <c r="V22" s="2">
        <f t="shared" si="7"/>
        <v>-1.2000000000000171</v>
      </c>
      <c r="W22" s="2">
        <f t="shared" si="7"/>
        <v>0.40000000000000568</v>
      </c>
      <c r="X22" s="2">
        <v>1</v>
      </c>
    </row>
    <row r="23" spans="1:24">
      <c r="A23" s="1" t="s">
        <v>109</v>
      </c>
      <c r="B23" s="2">
        <v>0</v>
      </c>
      <c r="C23" s="2">
        <v>200</v>
      </c>
      <c r="D23" s="2">
        <v>199.8</v>
      </c>
      <c r="E23" s="2">
        <v>199.8</v>
      </c>
      <c r="F23" s="2">
        <v>203.6</v>
      </c>
      <c r="G23" s="2">
        <v>201.6</v>
      </c>
      <c r="H23" s="2">
        <v>202</v>
      </c>
      <c r="I23" s="2">
        <v>202.8</v>
      </c>
      <c r="J23" s="2">
        <v>201.4</v>
      </c>
      <c r="K23" s="2">
        <v>201</v>
      </c>
      <c r="L23" s="2">
        <v>202</v>
      </c>
      <c r="M23" s="2">
        <v>202.4</v>
      </c>
      <c r="N23" s="2">
        <f t="shared" si="1"/>
        <v>-0.19999999999998863</v>
      </c>
      <c r="O23" s="2">
        <f t="shared" si="2"/>
        <v>0</v>
      </c>
      <c r="P23" s="2">
        <f t="shared" si="3"/>
        <v>3.7999999999999829</v>
      </c>
      <c r="Q23" s="2">
        <f t="shared" si="4"/>
        <v>-2</v>
      </c>
      <c r="R23" s="2">
        <f t="shared" si="5"/>
        <v>0.40000000000000568</v>
      </c>
      <c r="S23" s="2">
        <f t="shared" si="7"/>
        <v>0.80000000000001137</v>
      </c>
      <c r="T23" s="2">
        <f t="shared" si="7"/>
        <v>-1.4000000000000057</v>
      </c>
      <c r="U23" s="2">
        <f t="shared" si="7"/>
        <v>-0.40000000000000568</v>
      </c>
      <c r="V23" s="2">
        <f t="shared" si="7"/>
        <v>1</v>
      </c>
      <c r="W23" s="2">
        <f t="shared" si="7"/>
        <v>0.40000000000000568</v>
      </c>
      <c r="X23" s="2">
        <v>1</v>
      </c>
    </row>
    <row r="24" spans="1:24">
      <c r="A24" s="1" t="s">
        <v>110</v>
      </c>
      <c r="B24" s="2">
        <v>0</v>
      </c>
      <c r="C24" s="2">
        <v>188.4</v>
      </c>
      <c r="D24" s="2">
        <v>192</v>
      </c>
      <c r="E24" s="2">
        <v>191.6</v>
      </c>
      <c r="F24" s="2">
        <v>191</v>
      </c>
      <c r="G24" s="2">
        <v>191</v>
      </c>
      <c r="H24" s="2">
        <v>189.2</v>
      </c>
      <c r="I24" s="2">
        <v>188</v>
      </c>
      <c r="J24" s="2">
        <v>190.8</v>
      </c>
      <c r="K24" s="2">
        <v>191</v>
      </c>
      <c r="L24" s="2">
        <v>190.4</v>
      </c>
      <c r="M24" s="2">
        <v>194</v>
      </c>
      <c r="N24" s="2">
        <f t="shared" si="1"/>
        <v>3.5999999999999943</v>
      </c>
      <c r="O24" s="2">
        <f t="shared" si="2"/>
        <v>-0.40000000000000568</v>
      </c>
      <c r="P24" s="2">
        <f t="shared" si="3"/>
        <v>-0.59999999999999432</v>
      </c>
      <c r="Q24" s="2">
        <f t="shared" si="4"/>
        <v>0</v>
      </c>
      <c r="R24" s="2">
        <f t="shared" si="5"/>
        <v>-1.8000000000000114</v>
      </c>
      <c r="S24" s="2">
        <f t="shared" si="7"/>
        <v>-1.1999999999999886</v>
      </c>
      <c r="T24" s="2">
        <f t="shared" si="7"/>
        <v>2.8000000000000114</v>
      </c>
      <c r="U24" s="2">
        <f t="shared" si="7"/>
        <v>0.19999999999998863</v>
      </c>
      <c r="V24" s="2">
        <f t="shared" si="7"/>
        <v>-0.59999999999999432</v>
      </c>
      <c r="W24" s="2">
        <f t="shared" si="7"/>
        <v>3.5999999999999943</v>
      </c>
      <c r="X24" s="2">
        <v>1</v>
      </c>
    </row>
    <row r="25" spans="1:24">
      <c r="A25" s="1" t="s">
        <v>111</v>
      </c>
      <c r="B25" s="2">
        <v>1</v>
      </c>
      <c r="C25" s="2">
        <v>198.4</v>
      </c>
      <c r="D25" s="2">
        <v>197.4</v>
      </c>
      <c r="E25" s="2">
        <v>195.6</v>
      </c>
      <c r="F25" s="2">
        <v>196.4</v>
      </c>
      <c r="G25" s="2">
        <v>198.2</v>
      </c>
      <c r="H25" s="2">
        <v>195.8</v>
      </c>
      <c r="I25" s="2">
        <v>197.4</v>
      </c>
      <c r="J25" s="8">
        <v>196.3</v>
      </c>
      <c r="K25" s="2">
        <v>195.2</v>
      </c>
      <c r="L25" s="2">
        <v>199.8</v>
      </c>
      <c r="M25" s="2">
        <v>201.4</v>
      </c>
      <c r="N25" s="2">
        <f t="shared" si="1"/>
        <v>-1</v>
      </c>
      <c r="O25" s="2">
        <f t="shared" si="2"/>
        <v>-1.8000000000000114</v>
      </c>
      <c r="P25" s="2">
        <f t="shared" si="3"/>
        <v>0.80000000000001137</v>
      </c>
      <c r="Q25" s="2">
        <f t="shared" si="4"/>
        <v>1.7999999999999829</v>
      </c>
      <c r="R25" s="2">
        <f t="shared" si="5"/>
        <v>-2.3999999999999773</v>
      </c>
      <c r="S25" s="2">
        <f t="shared" si="7"/>
        <v>1.5999999999999943</v>
      </c>
      <c r="T25" s="2">
        <f t="shared" si="7"/>
        <v>-1.0999999999999943</v>
      </c>
      <c r="U25" s="2">
        <f t="shared" si="7"/>
        <v>-1.1000000000000227</v>
      </c>
      <c r="V25" s="2">
        <f t="shared" si="7"/>
        <v>4.6000000000000227</v>
      </c>
      <c r="W25" s="2">
        <f t="shared" si="7"/>
        <v>1.5999999999999943</v>
      </c>
      <c r="X25" s="2">
        <v>1</v>
      </c>
    </row>
    <row r="26" spans="1:24">
      <c r="A26" s="1" t="s">
        <v>112</v>
      </c>
      <c r="B26" s="2">
        <v>0</v>
      </c>
      <c r="C26" s="2">
        <v>180.2</v>
      </c>
      <c r="D26" s="2">
        <v>178.2</v>
      </c>
      <c r="E26" s="2">
        <v>180</v>
      </c>
      <c r="F26" s="3">
        <v>180.1</v>
      </c>
      <c r="G26" s="2">
        <v>180.2</v>
      </c>
      <c r="H26" s="2">
        <v>177.4</v>
      </c>
      <c r="I26" s="2"/>
      <c r="J26" s="2"/>
      <c r="K26" s="2"/>
      <c r="L26" s="2"/>
      <c r="M26" s="2"/>
      <c r="N26" s="2">
        <f t="shared" si="1"/>
        <v>-2</v>
      </c>
      <c r="O26" s="2">
        <f t="shared" si="2"/>
        <v>1.8000000000000114</v>
      </c>
      <c r="P26" s="2">
        <f t="shared" si="3"/>
        <v>9.9999999999994316E-2</v>
      </c>
      <c r="Q26" s="2">
        <f t="shared" si="4"/>
        <v>9.9999999999994316E-2</v>
      </c>
      <c r="R26" s="2">
        <f t="shared" si="5"/>
        <v>-2.7999999999999829</v>
      </c>
      <c r="S26" s="2"/>
      <c r="T26" s="2"/>
      <c r="U26" s="2"/>
      <c r="V26" s="2"/>
      <c r="W26" s="2"/>
      <c r="X26" s="2">
        <v>0</v>
      </c>
    </row>
    <row r="27" spans="1:24">
      <c r="A27" s="1" t="s">
        <v>113</v>
      </c>
      <c r="B27" s="2">
        <v>0</v>
      </c>
      <c r="C27" s="2">
        <v>161.19999999999999</v>
      </c>
      <c r="D27" s="2">
        <v>162.6</v>
      </c>
      <c r="E27" s="2">
        <v>162</v>
      </c>
      <c r="F27" s="2">
        <v>161.4</v>
      </c>
      <c r="G27" s="2">
        <v>162.80000000000001</v>
      </c>
      <c r="H27" s="2">
        <v>161.80000000000001</v>
      </c>
      <c r="I27" s="2"/>
      <c r="J27" s="2"/>
      <c r="K27" s="2"/>
      <c r="L27" s="2"/>
      <c r="M27" s="2"/>
      <c r="N27" s="2">
        <f t="shared" si="1"/>
        <v>1.4000000000000057</v>
      </c>
      <c r="O27" s="2">
        <f t="shared" si="2"/>
        <v>-0.59999999999999432</v>
      </c>
      <c r="P27" s="2">
        <f t="shared" si="3"/>
        <v>-0.59999999999999432</v>
      </c>
      <c r="Q27" s="2">
        <f t="shared" si="4"/>
        <v>1.4000000000000057</v>
      </c>
      <c r="R27" s="2">
        <f t="shared" si="5"/>
        <v>-1</v>
      </c>
      <c r="S27" s="2"/>
      <c r="T27" s="2"/>
      <c r="U27" s="2"/>
      <c r="V27" s="2"/>
      <c r="W27" s="2"/>
      <c r="X27" s="2">
        <v>0</v>
      </c>
    </row>
    <row r="28" spans="1:24">
      <c r="A28" s="1" t="s">
        <v>114</v>
      </c>
      <c r="B28" s="2">
        <v>1</v>
      </c>
      <c r="C28" s="2">
        <v>175</v>
      </c>
      <c r="D28" s="2">
        <v>172</v>
      </c>
      <c r="E28" s="2">
        <v>172</v>
      </c>
      <c r="F28" s="2">
        <v>172.4</v>
      </c>
      <c r="G28" s="2">
        <v>171.4</v>
      </c>
      <c r="H28" s="2">
        <v>171</v>
      </c>
      <c r="I28" s="2">
        <v>172.6</v>
      </c>
      <c r="J28" s="2">
        <v>171.6</v>
      </c>
      <c r="K28" s="2">
        <v>171.6</v>
      </c>
      <c r="L28" s="2">
        <v>172</v>
      </c>
      <c r="M28" s="2">
        <v>173.4</v>
      </c>
      <c r="N28" s="2">
        <f t="shared" si="1"/>
        <v>-3</v>
      </c>
      <c r="O28" s="2">
        <f t="shared" si="2"/>
        <v>0</v>
      </c>
      <c r="P28" s="2">
        <f t="shared" si="3"/>
        <v>0.40000000000000568</v>
      </c>
      <c r="Q28" s="2">
        <f t="shared" si="4"/>
        <v>-1</v>
      </c>
      <c r="R28" s="2">
        <f t="shared" si="5"/>
        <v>-0.40000000000000568</v>
      </c>
      <c r="S28" s="2">
        <f t="shared" ref="S28:W29" si="8">I28-H28</f>
        <v>1.5999999999999943</v>
      </c>
      <c r="T28" s="2">
        <f t="shared" si="8"/>
        <v>-1</v>
      </c>
      <c r="U28" s="2">
        <f t="shared" si="8"/>
        <v>0</v>
      </c>
      <c r="V28" s="2">
        <f t="shared" si="8"/>
        <v>0.40000000000000568</v>
      </c>
      <c r="W28" s="2">
        <f t="shared" si="8"/>
        <v>1.4000000000000057</v>
      </c>
      <c r="X28" s="2">
        <v>1</v>
      </c>
    </row>
    <row r="29" spans="1:24">
      <c r="A29" s="1" t="s">
        <v>115</v>
      </c>
      <c r="B29" s="2">
        <v>0</v>
      </c>
      <c r="C29" s="2">
        <v>165.6</v>
      </c>
      <c r="D29" s="2">
        <v>166.4</v>
      </c>
      <c r="E29" s="2">
        <v>166.6</v>
      </c>
      <c r="F29" s="2">
        <v>167</v>
      </c>
      <c r="G29" s="2">
        <v>166.8</v>
      </c>
      <c r="H29" s="2">
        <v>166.4</v>
      </c>
      <c r="I29" s="2">
        <v>165.2</v>
      </c>
      <c r="J29" s="2">
        <v>163.4</v>
      </c>
      <c r="K29" s="2">
        <v>165.2</v>
      </c>
      <c r="L29" s="2">
        <v>164.8</v>
      </c>
      <c r="M29" s="2">
        <v>166</v>
      </c>
      <c r="N29" s="2">
        <f t="shared" si="1"/>
        <v>0.80000000000001137</v>
      </c>
      <c r="O29" s="2">
        <f t="shared" si="2"/>
        <v>0.19999999999998863</v>
      </c>
      <c r="P29" s="2">
        <f t="shared" si="3"/>
        <v>0.40000000000000568</v>
      </c>
      <c r="Q29" s="2">
        <f t="shared" si="4"/>
        <v>-0.19999999999998863</v>
      </c>
      <c r="R29" s="2">
        <f t="shared" si="5"/>
        <v>-0.40000000000000568</v>
      </c>
      <c r="S29" s="2">
        <f t="shared" si="8"/>
        <v>-1.2000000000000171</v>
      </c>
      <c r="T29" s="2">
        <f t="shared" si="8"/>
        <v>-1.7999999999999829</v>
      </c>
      <c r="U29" s="2">
        <f t="shared" si="8"/>
        <v>1.7999999999999829</v>
      </c>
      <c r="V29" s="2">
        <f t="shared" si="8"/>
        <v>-0.39999999999997726</v>
      </c>
      <c r="W29" s="2">
        <f t="shared" si="8"/>
        <v>1.1999999999999886</v>
      </c>
      <c r="X29" s="2">
        <v>1</v>
      </c>
    </row>
    <row r="30" spans="1:24">
      <c r="A30" s="1" t="s">
        <v>116</v>
      </c>
      <c r="B30" s="2">
        <v>0</v>
      </c>
      <c r="C30" s="2">
        <v>222.2</v>
      </c>
      <c r="D30" s="2">
        <v>222.2</v>
      </c>
      <c r="E30" s="2">
        <v>223.2</v>
      </c>
      <c r="F30" s="2">
        <v>222.4</v>
      </c>
      <c r="G30" s="2">
        <v>224</v>
      </c>
      <c r="H30" s="2">
        <v>225</v>
      </c>
      <c r="N30" s="2">
        <f t="shared" si="1"/>
        <v>0</v>
      </c>
      <c r="O30" s="2">
        <f t="shared" si="2"/>
        <v>1</v>
      </c>
      <c r="P30" s="2">
        <f t="shared" si="3"/>
        <v>-0.79999999999998295</v>
      </c>
      <c r="Q30" s="2">
        <f t="shared" si="4"/>
        <v>1.5999999999999943</v>
      </c>
      <c r="R30" s="2">
        <f t="shared" si="5"/>
        <v>1</v>
      </c>
      <c r="S30" s="2"/>
      <c r="T30" s="2"/>
      <c r="U30" s="2"/>
      <c r="V30" s="2"/>
      <c r="W30" s="2"/>
      <c r="X30" s="2">
        <v>0</v>
      </c>
    </row>
    <row r="31" spans="1:24">
      <c r="A31" s="1" t="s">
        <v>117</v>
      </c>
      <c r="B31" s="2">
        <v>1</v>
      </c>
      <c r="C31" s="2">
        <v>193</v>
      </c>
      <c r="D31" s="2">
        <v>193.2</v>
      </c>
      <c r="E31" s="2">
        <v>193.8</v>
      </c>
      <c r="F31" s="2">
        <v>191.8</v>
      </c>
      <c r="G31" s="2">
        <v>193.2</v>
      </c>
      <c r="H31" s="2">
        <v>192.6</v>
      </c>
      <c r="I31" s="2">
        <v>191</v>
      </c>
      <c r="J31" s="2">
        <v>192.2</v>
      </c>
      <c r="K31" s="2">
        <v>192.8</v>
      </c>
      <c r="L31" s="8">
        <v>192.8</v>
      </c>
      <c r="M31">
        <v>192.8</v>
      </c>
      <c r="N31" s="2">
        <f t="shared" si="1"/>
        <v>0.19999999999998863</v>
      </c>
      <c r="O31" s="2">
        <f t="shared" si="2"/>
        <v>0.60000000000002274</v>
      </c>
      <c r="P31" s="2">
        <f t="shared" si="3"/>
        <v>-2</v>
      </c>
      <c r="Q31" s="2">
        <f t="shared" si="4"/>
        <v>1.3999999999999773</v>
      </c>
      <c r="R31" s="2">
        <f t="shared" si="5"/>
        <v>-0.59999999999999432</v>
      </c>
      <c r="S31" s="2">
        <f t="shared" ref="S31:W32" si="9">I31-H31</f>
        <v>-1.5999999999999943</v>
      </c>
      <c r="T31" s="2">
        <f t="shared" si="9"/>
        <v>1.1999999999999886</v>
      </c>
      <c r="U31" s="2">
        <f t="shared" si="9"/>
        <v>0.60000000000002274</v>
      </c>
      <c r="V31" s="2">
        <f t="shared" si="9"/>
        <v>0</v>
      </c>
      <c r="W31" s="2">
        <f t="shared" si="9"/>
        <v>0</v>
      </c>
      <c r="X31" s="2">
        <v>1</v>
      </c>
    </row>
    <row r="32" spans="1:24">
      <c r="A32" s="1" t="s">
        <v>118</v>
      </c>
      <c r="B32" s="2">
        <v>1</v>
      </c>
      <c r="C32" s="2">
        <v>167.6</v>
      </c>
      <c r="D32" s="2">
        <v>164</v>
      </c>
      <c r="E32" s="2">
        <v>164.2</v>
      </c>
      <c r="F32" s="2">
        <v>165.2</v>
      </c>
      <c r="G32" s="2">
        <v>163.6</v>
      </c>
      <c r="H32" s="2">
        <v>165.2</v>
      </c>
      <c r="I32" s="2">
        <v>163.4</v>
      </c>
      <c r="J32" s="2">
        <v>166.2</v>
      </c>
      <c r="K32" s="2">
        <v>162.6</v>
      </c>
      <c r="L32" s="8">
        <v>163.5</v>
      </c>
      <c r="M32">
        <v>164.4</v>
      </c>
      <c r="N32" s="2">
        <f t="shared" si="1"/>
        <v>-3.5999999999999943</v>
      </c>
      <c r="O32" s="2">
        <f t="shared" si="2"/>
        <v>0.19999999999998863</v>
      </c>
      <c r="P32" s="2">
        <f t="shared" si="3"/>
        <v>1</v>
      </c>
      <c r="Q32" s="2">
        <f t="shared" si="4"/>
        <v>-1.5999999999999943</v>
      </c>
      <c r="R32" s="2">
        <f t="shared" si="5"/>
        <v>1.5999999999999943</v>
      </c>
      <c r="S32" s="2">
        <f t="shared" si="9"/>
        <v>-1.7999999999999829</v>
      </c>
      <c r="T32" s="2">
        <f t="shared" si="9"/>
        <v>2.7999999999999829</v>
      </c>
      <c r="U32" s="2">
        <f t="shared" si="9"/>
        <v>-3.5999999999999943</v>
      </c>
      <c r="V32" s="2">
        <f t="shared" si="9"/>
        <v>0.90000000000000568</v>
      </c>
      <c r="W32" s="2">
        <f t="shared" si="9"/>
        <v>0.90000000000000568</v>
      </c>
      <c r="X32" s="2">
        <v>1</v>
      </c>
    </row>
    <row r="33" spans="1:24">
      <c r="A33" s="1" t="s">
        <v>119</v>
      </c>
      <c r="B33" s="2">
        <v>0</v>
      </c>
      <c r="C33" s="2">
        <v>159.19999999999999</v>
      </c>
      <c r="D33" s="2">
        <v>157.6</v>
      </c>
      <c r="E33" s="2">
        <v>157.80000000000001</v>
      </c>
      <c r="F33" s="2">
        <v>158.4</v>
      </c>
      <c r="G33" s="2">
        <v>159</v>
      </c>
      <c r="H33" s="2">
        <v>160.19999999999999</v>
      </c>
      <c r="N33" s="2">
        <f t="shared" si="1"/>
        <v>-1.5999999999999943</v>
      </c>
      <c r="O33" s="2">
        <f t="shared" si="2"/>
        <v>0.20000000000001705</v>
      </c>
      <c r="P33" s="2">
        <f t="shared" si="3"/>
        <v>0.59999999999999432</v>
      </c>
      <c r="Q33" s="2">
        <f t="shared" si="4"/>
        <v>0.59999999999999432</v>
      </c>
      <c r="R33" s="2">
        <f t="shared" si="5"/>
        <v>1.1999999999999886</v>
      </c>
      <c r="S33" s="2"/>
      <c r="T33" s="2"/>
      <c r="U33" s="2"/>
      <c r="V33" s="2"/>
      <c r="W33" s="2"/>
      <c r="X33" s="2">
        <v>0</v>
      </c>
    </row>
    <row r="34" spans="1:24">
      <c r="A34" s="1" t="s">
        <v>120</v>
      </c>
      <c r="B34" s="2">
        <v>1</v>
      </c>
      <c r="C34" s="2">
        <v>177.8</v>
      </c>
      <c r="D34" s="2">
        <v>178.8</v>
      </c>
      <c r="E34" s="2">
        <v>177.4</v>
      </c>
      <c r="F34" s="2">
        <v>176.6</v>
      </c>
      <c r="G34" s="2">
        <v>178.8</v>
      </c>
      <c r="H34" s="2">
        <v>177.4</v>
      </c>
      <c r="I34" s="2">
        <v>178.8</v>
      </c>
      <c r="J34" s="8">
        <v>178.9</v>
      </c>
      <c r="K34" s="8">
        <v>178.9</v>
      </c>
      <c r="L34">
        <v>179</v>
      </c>
      <c r="M34">
        <v>179.6</v>
      </c>
      <c r="N34" s="2">
        <f t="shared" si="1"/>
        <v>1</v>
      </c>
      <c r="O34" s="2">
        <f t="shared" si="2"/>
        <v>-1.4000000000000057</v>
      </c>
      <c r="P34" s="2">
        <f t="shared" si="3"/>
        <v>-0.80000000000001137</v>
      </c>
      <c r="Q34" s="2">
        <f t="shared" si="4"/>
        <v>2.2000000000000171</v>
      </c>
      <c r="R34" s="2">
        <f t="shared" si="5"/>
        <v>-1.4000000000000057</v>
      </c>
      <c r="S34" s="2">
        <f t="shared" ref="S34:W37" si="10">I34-H34</f>
        <v>1.4000000000000057</v>
      </c>
      <c r="T34" s="2">
        <f t="shared" si="10"/>
        <v>9.9999999999994316E-2</v>
      </c>
      <c r="U34" s="2">
        <f t="shared" si="10"/>
        <v>0</v>
      </c>
      <c r="V34" s="2">
        <f t="shared" si="10"/>
        <v>9.9999999999994316E-2</v>
      </c>
      <c r="W34" s="2">
        <f t="shared" si="10"/>
        <v>0.59999999999999432</v>
      </c>
      <c r="X34" s="2">
        <v>1</v>
      </c>
    </row>
    <row r="35" spans="1:24">
      <c r="A35" s="1" t="s">
        <v>121</v>
      </c>
      <c r="B35" s="2">
        <v>0</v>
      </c>
      <c r="C35" s="2">
        <v>231.8</v>
      </c>
      <c r="D35" s="9">
        <v>231.5</v>
      </c>
      <c r="E35" s="2">
        <v>231.2</v>
      </c>
      <c r="F35" s="2">
        <v>233.8</v>
      </c>
      <c r="G35" s="2">
        <v>233.4</v>
      </c>
      <c r="H35" s="2">
        <v>234</v>
      </c>
      <c r="I35" s="2">
        <v>232</v>
      </c>
      <c r="J35" s="2">
        <v>231.8</v>
      </c>
      <c r="K35" s="2">
        <v>229.4</v>
      </c>
      <c r="L35" s="2">
        <v>230.6</v>
      </c>
      <c r="M35" s="2">
        <v>232.4</v>
      </c>
      <c r="N35" s="2">
        <f t="shared" ref="N35:N41" si="11">D35-C35</f>
        <v>-0.30000000000001137</v>
      </c>
      <c r="O35" s="2">
        <f>F35-E35</f>
        <v>2.6000000000000227</v>
      </c>
      <c r="P35" s="2">
        <f>G35-F35</f>
        <v>-0.40000000000000568</v>
      </c>
      <c r="Q35" s="2">
        <f>H35-G35</f>
        <v>0.59999999999999432</v>
      </c>
      <c r="R35" s="2">
        <f t="shared" ref="R35:R40" si="12">H35-G35</f>
        <v>0.59999999999999432</v>
      </c>
      <c r="S35" s="2">
        <f t="shared" si="10"/>
        <v>-2</v>
      </c>
      <c r="T35" s="2">
        <f t="shared" si="10"/>
        <v>-0.19999999999998863</v>
      </c>
      <c r="U35" s="2">
        <f t="shared" si="10"/>
        <v>-2.4000000000000057</v>
      </c>
      <c r="V35" s="2">
        <f t="shared" si="10"/>
        <v>1.1999999999999886</v>
      </c>
      <c r="W35" s="2">
        <f t="shared" si="10"/>
        <v>1.8000000000000114</v>
      </c>
      <c r="X35" s="2">
        <v>1</v>
      </c>
    </row>
    <row r="36" spans="1:24">
      <c r="A36" s="1" t="s">
        <v>122</v>
      </c>
      <c r="B36" s="2">
        <v>1</v>
      </c>
      <c r="C36" s="2">
        <v>224.4</v>
      </c>
      <c r="D36" s="2">
        <v>223</v>
      </c>
      <c r="E36" s="2">
        <v>223.2</v>
      </c>
      <c r="F36" s="2">
        <v>223</v>
      </c>
      <c r="G36" s="2">
        <v>220.2</v>
      </c>
      <c r="H36" s="2">
        <v>222.4</v>
      </c>
      <c r="I36" s="2">
        <v>220.4</v>
      </c>
      <c r="J36" s="2">
        <v>218</v>
      </c>
      <c r="K36" s="2">
        <v>219.4</v>
      </c>
      <c r="L36" s="2">
        <v>221</v>
      </c>
      <c r="M36" s="2">
        <v>222.6</v>
      </c>
      <c r="N36" s="2">
        <f t="shared" si="11"/>
        <v>-1.4000000000000057</v>
      </c>
      <c r="O36" s="2">
        <f t="shared" ref="O36:Q40" si="13">E36-D36</f>
        <v>0.19999999999998863</v>
      </c>
      <c r="P36" s="2">
        <f t="shared" si="13"/>
        <v>-0.19999999999998863</v>
      </c>
      <c r="Q36" s="2">
        <f t="shared" si="13"/>
        <v>-2.8000000000000114</v>
      </c>
      <c r="R36" s="2">
        <f t="shared" si="12"/>
        <v>2.2000000000000171</v>
      </c>
      <c r="S36" s="2">
        <f t="shared" si="10"/>
        <v>-2</v>
      </c>
      <c r="T36" s="2">
        <f t="shared" si="10"/>
        <v>-2.4000000000000057</v>
      </c>
      <c r="U36" s="2">
        <f t="shared" si="10"/>
        <v>1.4000000000000057</v>
      </c>
      <c r="V36" s="2">
        <f t="shared" si="10"/>
        <v>1.5999999999999943</v>
      </c>
      <c r="W36" s="2">
        <f t="shared" si="10"/>
        <v>1.5999999999999943</v>
      </c>
      <c r="X36" s="2">
        <v>1</v>
      </c>
    </row>
    <row r="37" spans="1:24">
      <c r="A37" s="1" t="s">
        <v>123</v>
      </c>
      <c r="B37" s="2">
        <v>0</v>
      </c>
      <c r="C37" s="2">
        <v>301.39999999999998</v>
      </c>
      <c r="D37" s="2">
        <v>291.8</v>
      </c>
      <c r="E37" s="2">
        <v>291.60000000000002</v>
      </c>
      <c r="F37" s="2">
        <v>289.2</v>
      </c>
      <c r="G37" s="2">
        <v>288.60000000000002</v>
      </c>
      <c r="H37" s="2">
        <v>286.2</v>
      </c>
      <c r="I37" s="2">
        <v>284.2</v>
      </c>
      <c r="J37" s="2">
        <v>282</v>
      </c>
      <c r="K37" s="2">
        <v>276.2</v>
      </c>
      <c r="L37" s="2">
        <v>285</v>
      </c>
      <c r="M37" s="2">
        <v>276.60000000000002</v>
      </c>
      <c r="N37" s="2">
        <f t="shared" si="11"/>
        <v>-9.5999999999999659</v>
      </c>
      <c r="O37" s="2">
        <f t="shared" si="13"/>
        <v>-0.19999999999998863</v>
      </c>
      <c r="P37" s="2">
        <f t="shared" si="13"/>
        <v>-2.4000000000000341</v>
      </c>
      <c r="Q37" s="2">
        <f t="shared" si="13"/>
        <v>-0.59999999999996589</v>
      </c>
      <c r="R37" s="2">
        <f t="shared" si="12"/>
        <v>-2.4000000000000341</v>
      </c>
      <c r="S37" s="2">
        <f t="shared" si="10"/>
        <v>-2</v>
      </c>
      <c r="T37" s="2">
        <f t="shared" si="10"/>
        <v>-2.1999999999999886</v>
      </c>
      <c r="U37" s="2">
        <f t="shared" si="10"/>
        <v>-5.8000000000000114</v>
      </c>
      <c r="V37" s="2">
        <f t="shared" si="10"/>
        <v>8.8000000000000114</v>
      </c>
      <c r="W37" s="2">
        <f t="shared" si="10"/>
        <v>-8.3999999999999773</v>
      </c>
      <c r="X37" s="2">
        <v>1</v>
      </c>
    </row>
    <row r="38" spans="1:24">
      <c r="A38" s="1" t="s">
        <v>124</v>
      </c>
      <c r="B38" s="2">
        <v>0</v>
      </c>
      <c r="C38" s="2">
        <v>201.2</v>
      </c>
      <c r="D38" s="2">
        <v>201.4</v>
      </c>
      <c r="E38" s="2">
        <v>202.6</v>
      </c>
      <c r="F38" s="2">
        <v>201.6</v>
      </c>
      <c r="G38" s="2">
        <v>202.2</v>
      </c>
      <c r="H38" s="2">
        <v>201</v>
      </c>
      <c r="N38" s="2">
        <f t="shared" si="11"/>
        <v>0.20000000000001705</v>
      </c>
      <c r="O38" s="2">
        <f t="shared" si="13"/>
        <v>1.1999999999999886</v>
      </c>
      <c r="P38" s="2">
        <f t="shared" si="13"/>
        <v>-1</v>
      </c>
      <c r="Q38" s="2">
        <f t="shared" si="13"/>
        <v>0.59999999999999432</v>
      </c>
      <c r="R38" s="2">
        <f t="shared" si="12"/>
        <v>-1.1999999999999886</v>
      </c>
      <c r="S38" s="2"/>
      <c r="T38" s="2"/>
      <c r="U38" s="2"/>
      <c r="V38" s="2"/>
      <c r="W38" s="2"/>
      <c r="X38" s="2">
        <v>0</v>
      </c>
    </row>
    <row r="39" spans="1:24">
      <c r="A39" s="1" t="s">
        <v>125</v>
      </c>
      <c r="B39" s="2">
        <v>1</v>
      </c>
      <c r="C39" s="2">
        <v>318.39999999999998</v>
      </c>
      <c r="D39" s="2">
        <v>313.2</v>
      </c>
      <c r="E39" s="2">
        <v>316.39999999999998</v>
      </c>
      <c r="F39" s="8">
        <v>314.3</v>
      </c>
      <c r="G39" s="2">
        <v>312.2</v>
      </c>
      <c r="H39" s="2">
        <v>312.8</v>
      </c>
      <c r="I39" s="8">
        <v>313.2</v>
      </c>
      <c r="J39">
        <v>313.60000000000002</v>
      </c>
      <c r="K39">
        <v>311.8</v>
      </c>
      <c r="L39" s="9">
        <v>308.8</v>
      </c>
      <c r="M39">
        <v>305.8</v>
      </c>
      <c r="N39" s="2">
        <f t="shared" si="11"/>
        <v>-5.1999999999999886</v>
      </c>
      <c r="O39" s="2">
        <f t="shared" si="13"/>
        <v>3.1999999999999886</v>
      </c>
      <c r="P39" s="2">
        <f t="shared" si="13"/>
        <v>-2.0999999999999659</v>
      </c>
      <c r="Q39" s="2">
        <f t="shared" si="13"/>
        <v>-2.1000000000000227</v>
      </c>
      <c r="R39" s="2">
        <f t="shared" si="12"/>
        <v>0.60000000000002274</v>
      </c>
      <c r="S39" s="2">
        <f t="shared" ref="S39:W41" si="14">I39-H39</f>
        <v>0.39999999999997726</v>
      </c>
      <c r="T39" s="2">
        <f t="shared" si="14"/>
        <v>0.40000000000003411</v>
      </c>
      <c r="U39" s="2">
        <f t="shared" si="14"/>
        <v>-1.8000000000000114</v>
      </c>
      <c r="V39" s="2">
        <f t="shared" si="14"/>
        <v>-3</v>
      </c>
      <c r="W39" s="2">
        <f t="shared" si="14"/>
        <v>-3</v>
      </c>
      <c r="X39" s="2">
        <v>1</v>
      </c>
    </row>
    <row r="40" spans="1:24">
      <c r="A40" s="1" t="s">
        <v>126</v>
      </c>
      <c r="B40" s="2">
        <v>0</v>
      </c>
      <c r="C40" s="2">
        <v>211.6</v>
      </c>
      <c r="D40" s="2">
        <v>211.6</v>
      </c>
      <c r="E40" s="2">
        <v>209.8</v>
      </c>
      <c r="F40" s="2">
        <v>210.2</v>
      </c>
      <c r="G40" s="2">
        <v>209</v>
      </c>
      <c r="H40" s="2">
        <v>206</v>
      </c>
      <c r="I40" s="2">
        <v>206.2</v>
      </c>
      <c r="J40" s="2">
        <v>203</v>
      </c>
      <c r="K40" s="2">
        <v>203.8</v>
      </c>
      <c r="L40" s="2">
        <v>201.2</v>
      </c>
      <c r="M40" s="2">
        <v>200.4</v>
      </c>
      <c r="N40" s="2">
        <f t="shared" si="11"/>
        <v>0</v>
      </c>
      <c r="O40" s="2">
        <f t="shared" si="13"/>
        <v>-1.7999999999999829</v>
      </c>
      <c r="P40" s="2">
        <f t="shared" si="13"/>
        <v>0.39999999999997726</v>
      </c>
      <c r="Q40" s="2">
        <f t="shared" si="13"/>
        <v>-1.1999999999999886</v>
      </c>
      <c r="R40" s="2">
        <f t="shared" si="12"/>
        <v>-3</v>
      </c>
      <c r="S40" s="2">
        <f t="shared" si="14"/>
        <v>0.19999999999998863</v>
      </c>
      <c r="T40" s="2">
        <f t="shared" si="14"/>
        <v>-3.1999999999999886</v>
      </c>
      <c r="U40" s="2">
        <f t="shared" si="14"/>
        <v>0.80000000000001137</v>
      </c>
      <c r="V40" s="2">
        <f t="shared" si="14"/>
        <v>-2.6000000000000227</v>
      </c>
      <c r="W40" s="2">
        <f t="shared" si="14"/>
        <v>-0.79999999999998295</v>
      </c>
      <c r="X40" s="2">
        <v>1</v>
      </c>
    </row>
    <row r="41" spans="1:24">
      <c r="A41" s="1" t="s">
        <v>140</v>
      </c>
      <c r="B41" s="2">
        <v>0</v>
      </c>
      <c r="C41" s="2">
        <v>190</v>
      </c>
      <c r="D41" s="2">
        <v>189.4</v>
      </c>
      <c r="E41" s="2">
        <v>192.2</v>
      </c>
      <c r="F41" s="8">
        <v>191.5</v>
      </c>
      <c r="G41">
        <v>190.8</v>
      </c>
      <c r="H41">
        <v>189.4</v>
      </c>
      <c r="I41">
        <v>190.4</v>
      </c>
      <c r="J41">
        <v>189.6</v>
      </c>
      <c r="K41">
        <v>190</v>
      </c>
      <c r="L41" s="8">
        <v>188.3</v>
      </c>
      <c r="M41">
        <v>186.6</v>
      </c>
      <c r="N41" s="2">
        <f t="shared" si="11"/>
        <v>-0.59999999999999432</v>
      </c>
      <c r="O41" s="2">
        <f>D41-C41</f>
        <v>-0.59999999999999432</v>
      </c>
      <c r="P41" s="2">
        <f>E41-D41</f>
        <v>2.7999999999999829</v>
      </c>
      <c r="Q41" s="2">
        <f>F41-E41</f>
        <v>-0.69999999999998863</v>
      </c>
      <c r="R41" s="2">
        <f>G41-F41</f>
        <v>-0.69999999999998863</v>
      </c>
      <c r="S41" s="2">
        <f t="shared" si="14"/>
        <v>1</v>
      </c>
      <c r="T41" s="2">
        <f t="shared" si="14"/>
        <v>-0.80000000000001137</v>
      </c>
      <c r="U41" s="2">
        <f t="shared" si="14"/>
        <v>0.40000000000000568</v>
      </c>
      <c r="V41" s="2">
        <f t="shared" si="14"/>
        <v>-1.6999999999999886</v>
      </c>
      <c r="W41" s="2">
        <f t="shared" si="14"/>
        <v>-1.7000000000000171</v>
      </c>
      <c r="X41" s="2">
        <v>1</v>
      </c>
    </row>
  </sheetData>
  <autoFilter ref="A1:X4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15"/>
  <sheetViews>
    <sheetView workbookViewId="0">
      <selection activeCell="X2" sqref="X2"/>
    </sheetView>
  </sheetViews>
  <sheetFormatPr baseColWidth="10" defaultColWidth="8.83203125" defaultRowHeight="14" x14ac:dyDescent="0"/>
  <sheetData>
    <row r="1" spans="1:23">
      <c r="A1" t="s">
        <v>0</v>
      </c>
      <c r="B1" t="s">
        <v>7</v>
      </c>
      <c r="C1" t="s">
        <v>157</v>
      </c>
      <c r="D1" t="s">
        <v>161</v>
      </c>
      <c r="E1" t="s">
        <v>158</v>
      </c>
      <c r="F1" t="s">
        <v>162</v>
      </c>
      <c r="G1" t="s">
        <v>159</v>
      </c>
      <c r="H1" t="s">
        <v>163</v>
      </c>
      <c r="I1" t="s">
        <v>150</v>
      </c>
      <c r="J1" t="s">
        <v>164</v>
      </c>
      <c r="K1" t="s">
        <v>151</v>
      </c>
      <c r="L1" t="s">
        <v>165</v>
      </c>
      <c r="M1" t="s">
        <v>152</v>
      </c>
      <c r="N1" t="s">
        <v>166</v>
      </c>
      <c r="O1" t="s">
        <v>153</v>
      </c>
      <c r="P1" t="s">
        <v>167</v>
      </c>
      <c r="Q1" t="s">
        <v>154</v>
      </c>
      <c r="R1" t="s">
        <v>168</v>
      </c>
      <c r="S1" t="s">
        <v>155</v>
      </c>
      <c r="T1" t="s">
        <v>169</v>
      </c>
      <c r="U1" t="s">
        <v>156</v>
      </c>
      <c r="V1" t="s">
        <v>170</v>
      </c>
    </row>
    <row r="2" spans="1:23">
      <c r="A2" t="s">
        <v>125</v>
      </c>
      <c r="B2">
        <v>1</v>
      </c>
      <c r="C2">
        <v>-5.1999999999999886</v>
      </c>
      <c r="D2">
        <v>21</v>
      </c>
      <c r="E2">
        <v>3.1999999999999886</v>
      </c>
      <c r="F2">
        <v>15</v>
      </c>
      <c r="G2">
        <v>-2.0999999999999659</v>
      </c>
      <c r="H2">
        <v>22</v>
      </c>
      <c r="I2">
        <v>-2.1000000000000227</v>
      </c>
      <c r="J2">
        <v>18</v>
      </c>
      <c r="K2">
        <v>0.60000000000002274</v>
      </c>
      <c r="L2">
        <v>8</v>
      </c>
      <c r="M2">
        <v>0.39999999999997726</v>
      </c>
      <c r="N2">
        <v>10</v>
      </c>
      <c r="O2">
        <v>0.40000000000003411</v>
      </c>
      <c r="P2">
        <v>17</v>
      </c>
      <c r="Q2">
        <v>-1.8000000000000114</v>
      </c>
      <c r="R2">
        <v>16</v>
      </c>
      <c r="S2">
        <v>-3</v>
      </c>
      <c r="T2">
        <v>17</v>
      </c>
      <c r="U2">
        <v>-3</v>
      </c>
      <c r="V2">
        <v>20</v>
      </c>
    </row>
    <row r="3" spans="1:23">
      <c r="A3" t="s">
        <v>114</v>
      </c>
      <c r="B3">
        <v>1</v>
      </c>
      <c r="C3">
        <v>-3</v>
      </c>
      <c r="D3">
        <v>42</v>
      </c>
      <c r="E3">
        <v>0</v>
      </c>
      <c r="F3">
        <v>50</v>
      </c>
      <c r="G3">
        <v>0.40000000000000568</v>
      </c>
      <c r="H3">
        <v>36</v>
      </c>
      <c r="I3">
        <v>-1</v>
      </c>
      <c r="J3">
        <v>35</v>
      </c>
      <c r="K3">
        <v>-0.40000000000000568</v>
      </c>
      <c r="L3">
        <v>33</v>
      </c>
      <c r="M3">
        <v>1.5999999999999943</v>
      </c>
      <c r="N3">
        <v>34</v>
      </c>
      <c r="O3">
        <v>-1</v>
      </c>
      <c r="P3">
        <v>36</v>
      </c>
      <c r="Q3">
        <v>0</v>
      </c>
      <c r="R3">
        <v>63</v>
      </c>
      <c r="S3">
        <v>0.40000000000000568</v>
      </c>
      <c r="T3">
        <v>15</v>
      </c>
      <c r="U3">
        <v>1.4000000000000057</v>
      </c>
      <c r="V3">
        <v>19</v>
      </c>
    </row>
    <row r="4" spans="1:23">
      <c r="A4" t="s">
        <v>120</v>
      </c>
      <c r="B4">
        <v>1</v>
      </c>
      <c r="C4">
        <v>1</v>
      </c>
      <c r="D4">
        <v>22</v>
      </c>
      <c r="E4">
        <v>-1.4000000000000099</v>
      </c>
      <c r="F4">
        <v>25</v>
      </c>
      <c r="G4">
        <v>-0.80000000000001137</v>
      </c>
      <c r="H4" t="s">
        <v>171</v>
      </c>
      <c r="I4">
        <v>2.2000000000000171</v>
      </c>
      <c r="J4" t="s">
        <v>171</v>
      </c>
      <c r="K4">
        <v>-1.4000000000000057</v>
      </c>
      <c r="L4">
        <v>22</v>
      </c>
      <c r="M4">
        <v>1.4000000000000057</v>
      </c>
      <c r="N4">
        <v>22</v>
      </c>
      <c r="O4">
        <v>9.9999999999994316E-2</v>
      </c>
      <c r="P4">
        <v>12</v>
      </c>
      <c r="Q4">
        <v>0</v>
      </c>
      <c r="R4">
        <v>12</v>
      </c>
      <c r="S4">
        <v>9.9999999999994316E-2</v>
      </c>
      <c r="T4">
        <v>12</v>
      </c>
      <c r="U4">
        <v>0.59999999999999432</v>
      </c>
      <c r="V4">
        <v>12</v>
      </c>
    </row>
    <row r="5" spans="1:23">
      <c r="A5" t="s">
        <v>90</v>
      </c>
      <c r="B5">
        <v>1</v>
      </c>
      <c r="C5">
        <v>0.20000000000001705</v>
      </c>
      <c r="D5">
        <v>30</v>
      </c>
      <c r="E5">
        <v>-3.6000000000000227</v>
      </c>
      <c r="F5">
        <v>33</v>
      </c>
      <c r="G5">
        <v>0.40000000000000568</v>
      </c>
      <c r="H5">
        <v>28</v>
      </c>
      <c r="I5">
        <v>-3.4000000000000057</v>
      </c>
      <c r="J5">
        <v>32</v>
      </c>
      <c r="K5">
        <v>0.20000000000001705</v>
      </c>
      <c r="L5">
        <v>17</v>
      </c>
      <c r="M5">
        <v>-1.4000000000000057</v>
      </c>
      <c r="N5">
        <v>29</v>
      </c>
      <c r="O5">
        <v>-1.5999999999999943</v>
      </c>
      <c r="P5">
        <v>31</v>
      </c>
      <c r="Q5">
        <v>2</v>
      </c>
      <c r="R5">
        <v>18</v>
      </c>
      <c r="S5">
        <v>-1.2000000000000171</v>
      </c>
      <c r="T5">
        <v>35</v>
      </c>
      <c r="U5">
        <v>0</v>
      </c>
      <c r="V5">
        <v>30</v>
      </c>
    </row>
    <row r="6" spans="1:23">
      <c r="A6" t="s">
        <v>89</v>
      </c>
      <c r="B6">
        <v>1</v>
      </c>
      <c r="C6">
        <v>-3.4000000000000057</v>
      </c>
      <c r="D6">
        <v>38</v>
      </c>
      <c r="E6">
        <v>-0.59999999999999432</v>
      </c>
      <c r="F6">
        <v>20</v>
      </c>
      <c r="G6">
        <v>0.59999999999999432</v>
      </c>
      <c r="H6">
        <v>36</v>
      </c>
      <c r="I6">
        <v>-2.7999999999999829</v>
      </c>
      <c r="J6">
        <v>19</v>
      </c>
      <c r="K6">
        <v>3</v>
      </c>
      <c r="L6">
        <v>35</v>
      </c>
      <c r="M6">
        <v>-3</v>
      </c>
      <c r="N6">
        <v>4</v>
      </c>
      <c r="O6">
        <v>0.39999999999997726</v>
      </c>
      <c r="P6">
        <v>28</v>
      </c>
      <c r="Q6">
        <v>0</v>
      </c>
      <c r="R6">
        <v>23</v>
      </c>
      <c r="S6">
        <v>0.40000000000000568</v>
      </c>
      <c r="T6">
        <v>13</v>
      </c>
      <c r="U6">
        <v>-3.4000000000000057</v>
      </c>
      <c r="V6">
        <v>22</v>
      </c>
    </row>
    <row r="7" spans="1:23">
      <c r="A7" t="s">
        <v>117</v>
      </c>
      <c r="B7">
        <v>1</v>
      </c>
      <c r="C7">
        <v>0.19999999999998863</v>
      </c>
      <c r="D7">
        <v>14</v>
      </c>
      <c r="E7">
        <v>0.60000000000002274</v>
      </c>
      <c r="F7">
        <v>12</v>
      </c>
      <c r="G7">
        <v>-2</v>
      </c>
      <c r="H7">
        <v>13</v>
      </c>
      <c r="I7">
        <v>1.3999999999999773</v>
      </c>
      <c r="J7">
        <v>21</v>
      </c>
      <c r="K7">
        <v>-0.59999999999999432</v>
      </c>
      <c r="L7">
        <v>6</v>
      </c>
      <c r="M7">
        <v>-1.5999999999999943</v>
      </c>
      <c r="N7">
        <v>13</v>
      </c>
      <c r="O7">
        <v>1.1999999999999886</v>
      </c>
      <c r="P7">
        <v>14</v>
      </c>
      <c r="Q7">
        <v>0.60000000000002274</v>
      </c>
      <c r="R7">
        <v>12</v>
      </c>
      <c r="S7">
        <v>0</v>
      </c>
      <c r="T7">
        <v>13</v>
      </c>
      <c r="U7">
        <v>0</v>
      </c>
      <c r="V7">
        <v>10</v>
      </c>
    </row>
    <row r="8" spans="1:23">
      <c r="A8" t="s">
        <v>108</v>
      </c>
      <c r="B8">
        <v>1</v>
      </c>
      <c r="C8">
        <v>-2</v>
      </c>
      <c r="D8">
        <v>25</v>
      </c>
      <c r="E8">
        <v>-0.40000000000000568</v>
      </c>
      <c r="F8">
        <v>7</v>
      </c>
      <c r="G8">
        <v>-0.20000000000001705</v>
      </c>
      <c r="H8">
        <v>14</v>
      </c>
      <c r="I8">
        <v>0.20000000000001705</v>
      </c>
      <c r="J8">
        <v>22</v>
      </c>
      <c r="K8">
        <v>0.19999999999998863</v>
      </c>
      <c r="L8">
        <v>21</v>
      </c>
      <c r="M8">
        <v>-1.4000000000000057</v>
      </c>
      <c r="N8">
        <v>25</v>
      </c>
      <c r="O8">
        <v>-0.79999999999998295</v>
      </c>
      <c r="P8">
        <v>16</v>
      </c>
      <c r="Q8">
        <v>1.4000000000000057</v>
      </c>
      <c r="R8">
        <v>15</v>
      </c>
      <c r="S8">
        <v>-1.2000000000000171</v>
      </c>
      <c r="T8">
        <v>26</v>
      </c>
      <c r="U8">
        <v>0.40000000000000568</v>
      </c>
      <c r="V8">
        <v>4</v>
      </c>
    </row>
    <row r="9" spans="1:23">
      <c r="A9" t="s">
        <v>122</v>
      </c>
      <c r="B9">
        <v>1</v>
      </c>
      <c r="C9">
        <v>-1.4000000000000057</v>
      </c>
      <c r="D9">
        <v>19</v>
      </c>
      <c r="E9">
        <v>0.19999999999998863</v>
      </c>
      <c r="F9">
        <v>22</v>
      </c>
      <c r="G9">
        <v>-0.19999999999998863</v>
      </c>
      <c r="H9">
        <v>23</v>
      </c>
      <c r="I9">
        <v>-2.8000000000000114</v>
      </c>
      <c r="J9">
        <v>17</v>
      </c>
      <c r="K9">
        <v>2.2000000000000171</v>
      </c>
      <c r="L9">
        <v>24</v>
      </c>
      <c r="M9">
        <v>-2</v>
      </c>
      <c r="N9">
        <v>20</v>
      </c>
      <c r="O9">
        <v>-2.4000000000000057</v>
      </c>
      <c r="P9">
        <v>16</v>
      </c>
      <c r="Q9">
        <v>1.4000000000000057</v>
      </c>
      <c r="R9">
        <v>13</v>
      </c>
      <c r="S9">
        <v>1.5999999999999943</v>
      </c>
      <c r="T9">
        <v>17</v>
      </c>
    </row>
    <row r="10" spans="1:23">
      <c r="A10" t="s">
        <v>111</v>
      </c>
      <c r="B10">
        <v>1</v>
      </c>
      <c r="C10">
        <v>-1</v>
      </c>
      <c r="D10">
        <v>15</v>
      </c>
      <c r="E10">
        <v>-1.8000000000000114</v>
      </c>
      <c r="F10">
        <v>14</v>
      </c>
      <c r="G10">
        <v>0.80000000000001137</v>
      </c>
      <c r="H10">
        <v>18</v>
      </c>
      <c r="I10">
        <v>1.7999999999999829</v>
      </c>
      <c r="J10">
        <v>8</v>
      </c>
      <c r="K10">
        <v>-2.3999999999999773</v>
      </c>
      <c r="L10">
        <v>14</v>
      </c>
      <c r="M10">
        <v>1.5999999999999943</v>
      </c>
      <c r="N10">
        <v>20</v>
      </c>
      <c r="O10">
        <v>-1.0999999999999943</v>
      </c>
      <c r="P10">
        <v>7</v>
      </c>
      <c r="Q10">
        <v>-1.1000000000000227</v>
      </c>
      <c r="R10">
        <v>4</v>
      </c>
      <c r="S10">
        <v>4.6000000000000227</v>
      </c>
      <c r="T10">
        <v>11</v>
      </c>
      <c r="U10">
        <v>1.5999999999999943</v>
      </c>
      <c r="V10">
        <v>13</v>
      </c>
      <c r="W10" t="s">
        <v>144</v>
      </c>
    </row>
    <row r="11" spans="1:23">
      <c r="A11" t="s">
        <v>118</v>
      </c>
      <c r="B11">
        <v>1</v>
      </c>
      <c r="C11">
        <v>-3.5999999999999943</v>
      </c>
      <c r="D11">
        <v>30</v>
      </c>
      <c r="E11">
        <v>0.19999999999998863</v>
      </c>
      <c r="F11">
        <v>31</v>
      </c>
      <c r="G11">
        <v>1</v>
      </c>
      <c r="H11">
        <v>20</v>
      </c>
      <c r="I11">
        <v>-1.5999999999999943</v>
      </c>
      <c r="J11">
        <v>31</v>
      </c>
      <c r="K11">
        <v>1.5999999999999943</v>
      </c>
      <c r="L11">
        <v>25</v>
      </c>
      <c r="M11">
        <v>-1.7999999999999829</v>
      </c>
      <c r="N11">
        <v>17</v>
      </c>
      <c r="O11">
        <v>2.7999999999999829</v>
      </c>
      <c r="P11">
        <v>13</v>
      </c>
      <c r="Q11">
        <v>-3.5999999999999943</v>
      </c>
      <c r="R11">
        <v>26</v>
      </c>
      <c r="S11">
        <v>0.90000000000000568</v>
      </c>
      <c r="T11">
        <v>13</v>
      </c>
      <c r="U11">
        <v>0.90000000000000568</v>
      </c>
      <c r="V11">
        <v>13</v>
      </c>
    </row>
    <row r="12" spans="1:23">
      <c r="A12" t="s">
        <v>95</v>
      </c>
      <c r="B12">
        <v>1</v>
      </c>
      <c r="C12">
        <v>1.1999999999999886</v>
      </c>
      <c r="D12">
        <v>47</v>
      </c>
      <c r="E12">
        <v>0</v>
      </c>
      <c r="F12">
        <v>39</v>
      </c>
      <c r="G12">
        <v>0.60000000000002274</v>
      </c>
      <c r="H12">
        <v>15</v>
      </c>
      <c r="I12">
        <v>-0.40000000000000568</v>
      </c>
      <c r="J12">
        <v>20</v>
      </c>
      <c r="K12">
        <v>0.79999999999998295</v>
      </c>
      <c r="L12">
        <v>21</v>
      </c>
      <c r="M12">
        <v>-0.29999999999998295</v>
      </c>
      <c r="N12">
        <v>23</v>
      </c>
      <c r="O12">
        <v>-0.30000000000001137</v>
      </c>
      <c r="P12">
        <v>5</v>
      </c>
      <c r="Q12">
        <v>0.59999999999999432</v>
      </c>
      <c r="R12">
        <v>16</v>
      </c>
      <c r="S12">
        <v>1</v>
      </c>
      <c r="T12">
        <v>16</v>
      </c>
      <c r="U12">
        <v>2.8000000000000114</v>
      </c>
      <c r="V12">
        <v>22</v>
      </c>
    </row>
    <row r="13" spans="1:23">
      <c r="A13" t="s">
        <v>98</v>
      </c>
      <c r="B13">
        <v>1</v>
      </c>
      <c r="C13">
        <v>-2</v>
      </c>
      <c r="D13">
        <v>18</v>
      </c>
      <c r="E13">
        <v>-2.4000000000000057</v>
      </c>
      <c r="F13">
        <v>26</v>
      </c>
      <c r="G13">
        <v>2</v>
      </c>
      <c r="H13">
        <v>13</v>
      </c>
      <c r="I13">
        <v>-1</v>
      </c>
      <c r="J13">
        <v>21</v>
      </c>
      <c r="K13">
        <v>-2</v>
      </c>
      <c r="L13">
        <v>17</v>
      </c>
      <c r="M13">
        <v>-3.3999999999999773</v>
      </c>
      <c r="N13">
        <v>19</v>
      </c>
      <c r="O13">
        <v>4</v>
      </c>
      <c r="P13">
        <v>20</v>
      </c>
      <c r="Q13">
        <v>2.3999999999999773</v>
      </c>
      <c r="R13">
        <v>18</v>
      </c>
      <c r="S13">
        <v>-3</v>
      </c>
      <c r="T13">
        <v>18</v>
      </c>
      <c r="U13">
        <v>2</v>
      </c>
      <c r="V13">
        <v>15</v>
      </c>
    </row>
    <row r="14" spans="1:23">
      <c r="A14" t="s">
        <v>101</v>
      </c>
      <c r="B14">
        <v>1</v>
      </c>
      <c r="C14">
        <v>-0.80000000000001137</v>
      </c>
      <c r="D14">
        <v>12</v>
      </c>
      <c r="E14">
        <v>0.40000000000000568</v>
      </c>
      <c r="F14">
        <v>21</v>
      </c>
      <c r="G14">
        <v>1.5999999999999943</v>
      </c>
      <c r="H14">
        <v>12</v>
      </c>
      <c r="I14">
        <v>-2.4000000000000057</v>
      </c>
      <c r="J14">
        <v>24</v>
      </c>
      <c r="K14">
        <v>-0.79999999999998295</v>
      </c>
      <c r="L14">
        <v>22</v>
      </c>
      <c r="M14">
        <v>0.59999999999999432</v>
      </c>
      <c r="N14">
        <v>17</v>
      </c>
      <c r="O14">
        <v>0</v>
      </c>
      <c r="P14">
        <v>11</v>
      </c>
      <c r="Q14">
        <v>2</v>
      </c>
      <c r="R14">
        <v>14</v>
      </c>
      <c r="S14">
        <v>1</v>
      </c>
      <c r="T14">
        <v>14</v>
      </c>
      <c r="U14">
        <v>0.79999999999998295</v>
      </c>
      <c r="V14">
        <v>16</v>
      </c>
    </row>
    <row r="15" spans="1:23">
      <c r="A15" t="s">
        <v>88</v>
      </c>
      <c r="B15">
        <v>1</v>
      </c>
      <c r="C15">
        <v>-0.79999999999998295</v>
      </c>
      <c r="D15">
        <v>33</v>
      </c>
      <c r="E15">
        <v>1.4000000000000057</v>
      </c>
      <c r="F15">
        <v>39</v>
      </c>
      <c r="G15">
        <v>-0.40000000000000568</v>
      </c>
      <c r="H15">
        <v>18</v>
      </c>
      <c r="I15">
        <v>0</v>
      </c>
      <c r="J15">
        <v>28</v>
      </c>
      <c r="K15">
        <v>1.4000000000000057</v>
      </c>
      <c r="L15">
        <v>23</v>
      </c>
      <c r="M15">
        <v>-1</v>
      </c>
      <c r="N15">
        <v>26</v>
      </c>
      <c r="O15">
        <v>0.19999999999998863</v>
      </c>
      <c r="P15">
        <v>23</v>
      </c>
      <c r="Q15">
        <v>1</v>
      </c>
      <c r="R15">
        <v>19</v>
      </c>
      <c r="S15">
        <v>-0.19999999999998863</v>
      </c>
      <c r="T15">
        <v>18</v>
      </c>
      <c r="U15">
        <v>-0.40000000000000568</v>
      </c>
      <c r="V15">
        <v>24</v>
      </c>
    </row>
  </sheetData>
  <printOptions gridLines="1"/>
  <pageMargins left="0.7" right="0.7" top="0.75" bottom="0.75" header="0.3" footer="0.3"/>
  <pageSetup scale="58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138"/>
  <sheetViews>
    <sheetView workbookViewId="0">
      <selection activeCell="F8" sqref="F8"/>
    </sheetView>
  </sheetViews>
  <sheetFormatPr baseColWidth="10" defaultColWidth="8.83203125" defaultRowHeight="14" x14ac:dyDescent="0"/>
  <cols>
    <col min="3" max="3" width="12.6640625" bestFit="1" customWidth="1"/>
    <col min="4" max="4" width="15.1640625" bestFit="1" customWidth="1"/>
  </cols>
  <sheetData>
    <row r="1" spans="1:23">
      <c r="A1" t="s">
        <v>0</v>
      </c>
      <c r="B1" t="s">
        <v>7</v>
      </c>
      <c r="C1" t="s">
        <v>172</v>
      </c>
      <c r="D1" t="s">
        <v>173</v>
      </c>
    </row>
    <row r="2" spans="1:23">
      <c r="A2" t="s">
        <v>125</v>
      </c>
      <c r="B2">
        <v>1</v>
      </c>
      <c r="C2">
        <v>-5.1999999999999886</v>
      </c>
      <c r="D2">
        <v>21</v>
      </c>
    </row>
    <row r="3" spans="1:23">
      <c r="A3" t="s">
        <v>114</v>
      </c>
      <c r="B3">
        <v>1</v>
      </c>
      <c r="C3">
        <v>-3</v>
      </c>
      <c r="D3">
        <v>42</v>
      </c>
    </row>
    <row r="4" spans="1:23">
      <c r="A4" t="s">
        <v>120</v>
      </c>
      <c r="B4">
        <v>1</v>
      </c>
      <c r="C4">
        <v>1</v>
      </c>
      <c r="D4">
        <v>22</v>
      </c>
    </row>
    <row r="5" spans="1:23">
      <c r="A5" t="s">
        <v>90</v>
      </c>
      <c r="B5">
        <v>1</v>
      </c>
      <c r="C5">
        <v>0.20000000000001705</v>
      </c>
      <c r="D5">
        <v>30</v>
      </c>
    </row>
    <row r="6" spans="1:23">
      <c r="A6" t="s">
        <v>89</v>
      </c>
      <c r="B6">
        <v>1</v>
      </c>
      <c r="C6">
        <v>-3.4000000000000057</v>
      </c>
      <c r="D6">
        <v>38</v>
      </c>
    </row>
    <row r="7" spans="1:23">
      <c r="A7" t="s">
        <v>117</v>
      </c>
      <c r="B7">
        <v>1</v>
      </c>
      <c r="C7">
        <v>0.19999999999998863</v>
      </c>
      <c r="D7">
        <v>14</v>
      </c>
    </row>
    <row r="8" spans="1:23">
      <c r="A8" t="s">
        <v>108</v>
      </c>
      <c r="B8">
        <v>1</v>
      </c>
      <c r="C8">
        <v>-2</v>
      </c>
      <c r="D8">
        <v>25</v>
      </c>
    </row>
    <row r="9" spans="1:23">
      <c r="A9" t="s">
        <v>122</v>
      </c>
      <c r="B9">
        <v>1</v>
      </c>
      <c r="C9">
        <v>-1.4000000000000057</v>
      </c>
      <c r="D9">
        <v>19</v>
      </c>
    </row>
    <row r="10" spans="1:23">
      <c r="A10" t="s">
        <v>111</v>
      </c>
      <c r="B10">
        <v>1</v>
      </c>
      <c r="C10">
        <v>-1</v>
      </c>
      <c r="D10">
        <v>15</v>
      </c>
      <c r="W10" t="s">
        <v>144</v>
      </c>
    </row>
    <row r="11" spans="1:23">
      <c r="A11" t="s">
        <v>118</v>
      </c>
      <c r="B11">
        <v>1</v>
      </c>
      <c r="C11">
        <v>-3.5999999999999943</v>
      </c>
      <c r="D11">
        <v>30</v>
      </c>
    </row>
    <row r="12" spans="1:23">
      <c r="A12" t="s">
        <v>95</v>
      </c>
      <c r="B12">
        <v>1</v>
      </c>
      <c r="C12">
        <v>1.1999999999999886</v>
      </c>
      <c r="D12">
        <v>47</v>
      </c>
    </row>
    <row r="13" spans="1:23">
      <c r="A13" t="s">
        <v>98</v>
      </c>
      <c r="B13">
        <v>1</v>
      </c>
      <c r="C13">
        <v>-2</v>
      </c>
      <c r="D13">
        <v>18</v>
      </c>
    </row>
    <row r="14" spans="1:23">
      <c r="A14" t="s">
        <v>101</v>
      </c>
      <c r="B14">
        <v>1</v>
      </c>
      <c r="C14">
        <v>-0.80000000000001137</v>
      </c>
      <c r="D14">
        <v>12</v>
      </c>
    </row>
    <row r="15" spans="1:23">
      <c r="A15" t="s">
        <v>88</v>
      </c>
      <c r="B15">
        <v>1</v>
      </c>
      <c r="C15">
        <v>-0.79999999999998295</v>
      </c>
      <c r="D15">
        <v>33</v>
      </c>
    </row>
    <row r="16" spans="1:23">
      <c r="C16">
        <v>3.1999999999999886</v>
      </c>
      <c r="D16">
        <v>15</v>
      </c>
    </row>
    <row r="17" spans="3:4">
      <c r="C17">
        <v>0</v>
      </c>
      <c r="D17">
        <v>50</v>
      </c>
    </row>
    <row r="18" spans="3:4">
      <c r="C18">
        <v>-1.4000000000000099</v>
      </c>
      <c r="D18">
        <v>25</v>
      </c>
    </row>
    <row r="19" spans="3:4">
      <c r="C19">
        <v>-3.6000000000000227</v>
      </c>
      <c r="D19">
        <v>33</v>
      </c>
    </row>
    <row r="20" spans="3:4">
      <c r="C20">
        <v>-0.59999999999999432</v>
      </c>
      <c r="D20">
        <v>20</v>
      </c>
    </row>
    <row r="21" spans="3:4">
      <c r="C21">
        <v>0.60000000000002274</v>
      </c>
      <c r="D21">
        <v>12</v>
      </c>
    </row>
    <row r="22" spans="3:4">
      <c r="C22">
        <v>-0.40000000000000568</v>
      </c>
      <c r="D22">
        <v>7</v>
      </c>
    </row>
    <row r="23" spans="3:4">
      <c r="C23">
        <v>0.19999999999998863</v>
      </c>
      <c r="D23">
        <v>22</v>
      </c>
    </row>
    <row r="24" spans="3:4">
      <c r="C24">
        <v>-1.8000000000000114</v>
      </c>
      <c r="D24">
        <v>14</v>
      </c>
    </row>
    <row r="25" spans="3:4">
      <c r="C25">
        <v>0.19999999999998863</v>
      </c>
      <c r="D25">
        <v>31</v>
      </c>
    </row>
    <row r="26" spans="3:4">
      <c r="C26">
        <v>0</v>
      </c>
      <c r="D26">
        <v>39</v>
      </c>
    </row>
    <row r="27" spans="3:4">
      <c r="C27">
        <v>-2.4000000000000057</v>
      </c>
      <c r="D27">
        <v>26</v>
      </c>
    </row>
    <row r="28" spans="3:4">
      <c r="C28">
        <v>0.40000000000000568</v>
      </c>
      <c r="D28">
        <v>21</v>
      </c>
    </row>
    <row r="29" spans="3:4">
      <c r="C29">
        <v>1.4000000000000057</v>
      </c>
      <c r="D29">
        <v>39</v>
      </c>
    </row>
    <row r="30" spans="3:4">
      <c r="C30">
        <v>-2.0999999999999659</v>
      </c>
      <c r="D30">
        <v>22</v>
      </c>
    </row>
    <row r="31" spans="3:4">
      <c r="C31">
        <v>0.40000000000000568</v>
      </c>
      <c r="D31">
        <v>36</v>
      </c>
    </row>
    <row r="32" spans="3:4">
      <c r="C32">
        <v>0.40000000000000568</v>
      </c>
      <c r="D32">
        <v>28</v>
      </c>
    </row>
    <row r="33" spans="3:4">
      <c r="C33">
        <v>0.59999999999999432</v>
      </c>
      <c r="D33">
        <v>36</v>
      </c>
    </row>
    <row r="34" spans="3:4">
      <c r="C34">
        <v>-2</v>
      </c>
      <c r="D34">
        <v>13</v>
      </c>
    </row>
    <row r="35" spans="3:4">
      <c r="C35">
        <v>-0.20000000000001705</v>
      </c>
      <c r="D35">
        <v>14</v>
      </c>
    </row>
    <row r="36" spans="3:4">
      <c r="C36">
        <v>-0.19999999999998863</v>
      </c>
      <c r="D36">
        <v>23</v>
      </c>
    </row>
    <row r="37" spans="3:4">
      <c r="C37">
        <v>0.80000000000001137</v>
      </c>
      <c r="D37">
        <v>18</v>
      </c>
    </row>
    <row r="38" spans="3:4">
      <c r="C38">
        <v>1</v>
      </c>
      <c r="D38">
        <v>20</v>
      </c>
    </row>
    <row r="39" spans="3:4">
      <c r="C39">
        <v>0.60000000000002274</v>
      </c>
      <c r="D39">
        <v>15</v>
      </c>
    </row>
    <row r="40" spans="3:4">
      <c r="C40">
        <v>2</v>
      </c>
      <c r="D40">
        <v>13</v>
      </c>
    </row>
    <row r="41" spans="3:4">
      <c r="C41">
        <v>1.5999999999999943</v>
      </c>
      <c r="D41">
        <v>12</v>
      </c>
    </row>
    <row r="42" spans="3:4">
      <c r="C42">
        <v>-0.40000000000000568</v>
      </c>
      <c r="D42">
        <v>18</v>
      </c>
    </row>
    <row r="43" spans="3:4">
      <c r="C43">
        <v>-2.1000000000000227</v>
      </c>
      <c r="D43">
        <v>18</v>
      </c>
    </row>
    <row r="44" spans="3:4">
      <c r="C44">
        <v>-1</v>
      </c>
      <c r="D44">
        <v>35</v>
      </c>
    </row>
    <row r="45" spans="3:4">
      <c r="C45">
        <v>-3.4000000000000057</v>
      </c>
      <c r="D45">
        <v>32</v>
      </c>
    </row>
    <row r="46" spans="3:4">
      <c r="C46">
        <v>-2.7999999999999829</v>
      </c>
      <c r="D46">
        <v>19</v>
      </c>
    </row>
    <row r="47" spans="3:4">
      <c r="C47">
        <v>1.3999999999999773</v>
      </c>
      <c r="D47">
        <v>21</v>
      </c>
    </row>
    <row r="48" spans="3:4">
      <c r="C48">
        <v>0.20000000000001705</v>
      </c>
      <c r="D48">
        <v>22</v>
      </c>
    </row>
    <row r="49" spans="3:4">
      <c r="C49">
        <v>-2.8000000000000114</v>
      </c>
      <c r="D49">
        <v>17</v>
      </c>
    </row>
    <row r="50" spans="3:4">
      <c r="C50">
        <v>1.7999999999999829</v>
      </c>
      <c r="D50">
        <v>8</v>
      </c>
    </row>
    <row r="51" spans="3:4">
      <c r="C51">
        <v>-1.5999999999999943</v>
      </c>
      <c r="D51">
        <v>31</v>
      </c>
    </row>
    <row r="52" spans="3:4">
      <c r="C52">
        <v>-0.40000000000000568</v>
      </c>
      <c r="D52">
        <v>20</v>
      </c>
    </row>
    <row r="53" spans="3:4">
      <c r="C53">
        <v>-1</v>
      </c>
      <c r="D53">
        <v>21</v>
      </c>
    </row>
    <row r="54" spans="3:4">
      <c r="C54">
        <v>-2.4000000000000057</v>
      </c>
      <c r="D54">
        <v>24</v>
      </c>
    </row>
    <row r="55" spans="3:4">
      <c r="C55">
        <v>0</v>
      </c>
      <c r="D55">
        <v>28</v>
      </c>
    </row>
    <row r="56" spans="3:4">
      <c r="C56">
        <v>0.60000000000002274</v>
      </c>
      <c r="D56">
        <v>8</v>
      </c>
    </row>
    <row r="57" spans="3:4">
      <c r="C57">
        <v>-0.40000000000000568</v>
      </c>
      <c r="D57">
        <v>33</v>
      </c>
    </row>
    <row r="58" spans="3:4">
      <c r="C58">
        <v>-1.4000000000000057</v>
      </c>
      <c r="D58">
        <v>22</v>
      </c>
    </row>
    <row r="59" spans="3:4">
      <c r="C59">
        <v>0.20000000000001705</v>
      </c>
      <c r="D59">
        <v>17</v>
      </c>
    </row>
    <row r="60" spans="3:4">
      <c r="C60">
        <v>3</v>
      </c>
      <c r="D60">
        <v>35</v>
      </c>
    </row>
    <row r="61" spans="3:4">
      <c r="C61">
        <v>-0.59999999999999432</v>
      </c>
      <c r="D61">
        <v>6</v>
      </c>
    </row>
    <row r="62" spans="3:4">
      <c r="C62">
        <v>0.19999999999998863</v>
      </c>
      <c r="D62">
        <v>21</v>
      </c>
    </row>
    <row r="63" spans="3:4">
      <c r="C63">
        <v>2.2000000000000171</v>
      </c>
      <c r="D63">
        <v>24</v>
      </c>
    </row>
    <row r="64" spans="3:4">
      <c r="C64">
        <v>-2.3999999999999773</v>
      </c>
      <c r="D64">
        <v>14</v>
      </c>
    </row>
    <row r="65" spans="3:4">
      <c r="C65">
        <v>1.5999999999999943</v>
      </c>
      <c r="D65">
        <v>25</v>
      </c>
    </row>
    <row r="66" spans="3:4">
      <c r="C66">
        <v>0.79999999999998295</v>
      </c>
      <c r="D66">
        <v>21</v>
      </c>
    </row>
    <row r="67" spans="3:4">
      <c r="C67">
        <v>-2</v>
      </c>
      <c r="D67">
        <v>17</v>
      </c>
    </row>
    <row r="68" spans="3:4">
      <c r="C68">
        <v>-0.79999999999998295</v>
      </c>
      <c r="D68">
        <v>22</v>
      </c>
    </row>
    <row r="69" spans="3:4">
      <c r="C69">
        <v>1.4000000000000057</v>
      </c>
      <c r="D69">
        <v>23</v>
      </c>
    </row>
    <row r="70" spans="3:4">
      <c r="C70">
        <v>0.39999999999997726</v>
      </c>
      <c r="D70">
        <v>10</v>
      </c>
    </row>
    <row r="71" spans="3:4">
      <c r="C71">
        <v>1.5999999999999943</v>
      </c>
      <c r="D71">
        <v>34</v>
      </c>
    </row>
    <row r="72" spans="3:4">
      <c r="C72">
        <v>1.4000000000000057</v>
      </c>
      <c r="D72">
        <v>22</v>
      </c>
    </row>
    <row r="73" spans="3:4">
      <c r="C73">
        <v>-1.4000000000000057</v>
      </c>
      <c r="D73">
        <v>29</v>
      </c>
    </row>
    <row r="74" spans="3:4">
      <c r="C74">
        <v>-3</v>
      </c>
      <c r="D74">
        <v>4</v>
      </c>
    </row>
    <row r="75" spans="3:4">
      <c r="C75">
        <v>-1.5999999999999943</v>
      </c>
      <c r="D75">
        <v>13</v>
      </c>
    </row>
    <row r="76" spans="3:4">
      <c r="C76">
        <v>-1.4000000000000057</v>
      </c>
      <c r="D76">
        <v>25</v>
      </c>
    </row>
    <row r="77" spans="3:4">
      <c r="C77">
        <v>-2</v>
      </c>
      <c r="D77">
        <v>20</v>
      </c>
    </row>
    <row r="78" spans="3:4">
      <c r="C78">
        <v>1.5999999999999943</v>
      </c>
      <c r="D78">
        <v>20</v>
      </c>
    </row>
    <row r="79" spans="3:4">
      <c r="C79">
        <v>-1.7999999999999829</v>
      </c>
      <c r="D79">
        <v>17</v>
      </c>
    </row>
    <row r="80" spans="3:4">
      <c r="C80">
        <v>-0.29999999999998295</v>
      </c>
      <c r="D80">
        <v>23</v>
      </c>
    </row>
    <row r="81" spans="3:4">
      <c r="C81">
        <v>-3.3999999999999773</v>
      </c>
      <c r="D81">
        <v>19</v>
      </c>
    </row>
    <row r="82" spans="3:4">
      <c r="C82">
        <v>0.59999999999999432</v>
      </c>
      <c r="D82">
        <v>17</v>
      </c>
    </row>
    <row r="83" spans="3:4">
      <c r="C83">
        <v>-1</v>
      </c>
      <c r="D83">
        <v>26</v>
      </c>
    </row>
    <row r="84" spans="3:4">
      <c r="C84">
        <v>0.40000000000003411</v>
      </c>
      <c r="D84">
        <v>17</v>
      </c>
    </row>
    <row r="85" spans="3:4">
      <c r="C85">
        <v>-1</v>
      </c>
      <c r="D85">
        <v>36</v>
      </c>
    </row>
    <row r="86" spans="3:4">
      <c r="C86">
        <v>9.9999999999994316E-2</v>
      </c>
      <c r="D86">
        <v>12</v>
      </c>
    </row>
    <row r="87" spans="3:4">
      <c r="C87">
        <v>-1.5999999999999943</v>
      </c>
      <c r="D87">
        <v>31</v>
      </c>
    </row>
    <row r="88" spans="3:4">
      <c r="C88">
        <v>0.39999999999997726</v>
      </c>
      <c r="D88">
        <v>28</v>
      </c>
    </row>
    <row r="89" spans="3:4">
      <c r="C89">
        <v>1.1999999999999886</v>
      </c>
      <c r="D89">
        <v>14</v>
      </c>
    </row>
    <row r="90" spans="3:4">
      <c r="C90">
        <v>-0.79999999999998295</v>
      </c>
      <c r="D90">
        <v>16</v>
      </c>
    </row>
    <row r="91" spans="3:4">
      <c r="C91">
        <v>-2.4000000000000057</v>
      </c>
      <c r="D91">
        <v>16</v>
      </c>
    </row>
    <row r="92" spans="3:4">
      <c r="C92">
        <v>-1.0999999999999943</v>
      </c>
      <c r="D92">
        <v>7</v>
      </c>
    </row>
    <row r="93" spans="3:4">
      <c r="C93">
        <v>2.7999999999999829</v>
      </c>
      <c r="D93">
        <v>13</v>
      </c>
    </row>
    <row r="94" spans="3:4">
      <c r="C94">
        <v>-0.30000000000001137</v>
      </c>
      <c r="D94">
        <v>5</v>
      </c>
    </row>
    <row r="95" spans="3:4">
      <c r="C95">
        <v>4</v>
      </c>
      <c r="D95">
        <v>20</v>
      </c>
    </row>
    <row r="96" spans="3:4">
      <c r="C96">
        <v>0</v>
      </c>
      <c r="D96">
        <v>11</v>
      </c>
    </row>
    <row r="97" spans="3:4">
      <c r="C97">
        <v>0.19999999999998863</v>
      </c>
      <c r="D97">
        <v>23</v>
      </c>
    </row>
    <row r="98" spans="3:4">
      <c r="C98">
        <v>-1.8000000000000114</v>
      </c>
      <c r="D98">
        <v>16</v>
      </c>
    </row>
    <row r="99" spans="3:4">
      <c r="C99">
        <v>0</v>
      </c>
      <c r="D99">
        <v>63</v>
      </c>
    </row>
    <row r="100" spans="3:4">
      <c r="C100">
        <v>0</v>
      </c>
      <c r="D100">
        <v>12</v>
      </c>
    </row>
    <row r="101" spans="3:4">
      <c r="C101">
        <v>2</v>
      </c>
      <c r="D101">
        <v>18</v>
      </c>
    </row>
    <row r="102" spans="3:4">
      <c r="C102">
        <v>0</v>
      </c>
      <c r="D102">
        <v>23</v>
      </c>
    </row>
    <row r="103" spans="3:4">
      <c r="C103">
        <v>0.60000000000002274</v>
      </c>
      <c r="D103">
        <v>12</v>
      </c>
    </row>
    <row r="104" spans="3:4">
      <c r="C104">
        <v>1.4000000000000057</v>
      </c>
      <c r="D104">
        <v>15</v>
      </c>
    </row>
    <row r="105" spans="3:4">
      <c r="C105">
        <v>1.4000000000000057</v>
      </c>
      <c r="D105">
        <v>13</v>
      </c>
    </row>
    <row r="106" spans="3:4">
      <c r="C106">
        <v>-1.1000000000000227</v>
      </c>
      <c r="D106">
        <v>4</v>
      </c>
    </row>
    <row r="107" spans="3:4">
      <c r="C107">
        <v>-3.5999999999999943</v>
      </c>
      <c r="D107">
        <v>26</v>
      </c>
    </row>
    <row r="108" spans="3:4">
      <c r="C108">
        <v>0.59999999999999432</v>
      </c>
      <c r="D108">
        <v>16</v>
      </c>
    </row>
    <row r="109" spans="3:4">
      <c r="C109">
        <v>2.3999999999999773</v>
      </c>
      <c r="D109">
        <v>18</v>
      </c>
    </row>
    <row r="110" spans="3:4">
      <c r="C110">
        <v>2</v>
      </c>
      <c r="D110">
        <v>14</v>
      </c>
    </row>
    <row r="111" spans="3:4">
      <c r="C111">
        <v>1</v>
      </c>
      <c r="D111">
        <v>19</v>
      </c>
    </row>
    <row r="112" spans="3:4">
      <c r="C112">
        <v>-3</v>
      </c>
      <c r="D112">
        <v>17</v>
      </c>
    </row>
    <row r="113" spans="3:4">
      <c r="C113">
        <v>0.40000000000000568</v>
      </c>
      <c r="D113">
        <v>15</v>
      </c>
    </row>
    <row r="114" spans="3:4">
      <c r="C114">
        <v>9.9999999999994316E-2</v>
      </c>
      <c r="D114">
        <v>12</v>
      </c>
    </row>
    <row r="115" spans="3:4">
      <c r="C115">
        <v>-1.2000000000000171</v>
      </c>
      <c r="D115">
        <v>35</v>
      </c>
    </row>
    <row r="116" spans="3:4">
      <c r="C116">
        <v>0.40000000000000568</v>
      </c>
      <c r="D116">
        <v>13</v>
      </c>
    </row>
    <row r="117" spans="3:4">
      <c r="C117">
        <v>0</v>
      </c>
      <c r="D117">
        <v>13</v>
      </c>
    </row>
    <row r="118" spans="3:4">
      <c r="C118">
        <v>-1.2000000000000171</v>
      </c>
      <c r="D118">
        <v>26</v>
      </c>
    </row>
    <row r="119" spans="3:4">
      <c r="C119">
        <v>1.5999999999999943</v>
      </c>
      <c r="D119">
        <v>17</v>
      </c>
    </row>
    <row r="120" spans="3:4">
      <c r="C120">
        <v>4.6000000000000227</v>
      </c>
      <c r="D120">
        <v>11</v>
      </c>
    </row>
    <row r="121" spans="3:4">
      <c r="C121">
        <v>0.90000000000000568</v>
      </c>
      <c r="D121">
        <v>13</v>
      </c>
    </row>
    <row r="122" spans="3:4">
      <c r="C122">
        <v>1</v>
      </c>
      <c r="D122">
        <v>16</v>
      </c>
    </row>
    <row r="123" spans="3:4">
      <c r="C123">
        <v>-3</v>
      </c>
      <c r="D123">
        <v>18</v>
      </c>
    </row>
    <row r="124" spans="3:4">
      <c r="C124">
        <v>1</v>
      </c>
      <c r="D124">
        <v>14</v>
      </c>
    </row>
    <row r="125" spans="3:4">
      <c r="C125">
        <v>-0.19999999999998863</v>
      </c>
      <c r="D125">
        <v>18</v>
      </c>
    </row>
    <row r="126" spans="3:4">
      <c r="C126">
        <v>-3</v>
      </c>
      <c r="D126">
        <v>20</v>
      </c>
    </row>
    <row r="127" spans="3:4">
      <c r="C127">
        <v>1.4000000000000057</v>
      </c>
      <c r="D127">
        <v>19</v>
      </c>
    </row>
    <row r="128" spans="3:4">
      <c r="C128">
        <v>0.59999999999999432</v>
      </c>
      <c r="D128">
        <v>12</v>
      </c>
    </row>
    <row r="129" spans="3:4">
      <c r="C129">
        <v>0</v>
      </c>
      <c r="D129">
        <v>30</v>
      </c>
    </row>
    <row r="130" spans="3:4">
      <c r="C130">
        <v>-3.4000000000000057</v>
      </c>
      <c r="D130">
        <v>22</v>
      </c>
    </row>
    <row r="131" spans="3:4">
      <c r="C131">
        <v>0</v>
      </c>
      <c r="D131">
        <v>10</v>
      </c>
    </row>
    <row r="132" spans="3:4">
      <c r="C132">
        <v>0.40000000000000568</v>
      </c>
      <c r="D132">
        <v>4</v>
      </c>
    </row>
    <row r="133" spans="3:4">
      <c r="C133">
        <v>1.5999999999999943</v>
      </c>
      <c r="D133">
        <v>13</v>
      </c>
    </row>
    <row r="134" spans="3:4">
      <c r="C134">
        <v>0.90000000000000568</v>
      </c>
      <c r="D134">
        <v>13</v>
      </c>
    </row>
    <row r="135" spans="3:4">
      <c r="C135">
        <v>2.8000000000000114</v>
      </c>
      <c r="D135">
        <v>22</v>
      </c>
    </row>
    <row r="136" spans="3:4">
      <c r="C136">
        <v>2</v>
      </c>
      <c r="D136">
        <v>15</v>
      </c>
    </row>
    <row r="137" spans="3:4">
      <c r="C137">
        <v>0.79999999999998295</v>
      </c>
      <c r="D137">
        <v>16</v>
      </c>
    </row>
    <row r="138" spans="3:4">
      <c r="C138">
        <v>-0.40000000000000568</v>
      </c>
      <c r="D138">
        <v>24</v>
      </c>
    </row>
  </sheetData>
  <sortState ref="A1:U16">
    <sortCondition ref="A1"/>
  </sortState>
  <printOptions gridLines="1"/>
  <pageMargins left="0.7" right="0.7" top="0.75" bottom="0.75" header="0.3" footer="0.3"/>
  <pageSetup scale="25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Q24" sqref="Q24"/>
    </sheetView>
  </sheetViews>
  <sheetFormatPr baseColWidth="10" defaultColWidth="8.83203125" defaultRowHeight="14" x14ac:dyDescent="0"/>
  <sheetData>
    <row r="1" spans="1:12">
      <c r="A1" t="s">
        <v>0</v>
      </c>
      <c r="B1" t="s">
        <v>7</v>
      </c>
      <c r="D1" t="s">
        <v>152</v>
      </c>
      <c r="F1" t="s">
        <v>153</v>
      </c>
      <c r="H1" t="s">
        <v>154</v>
      </c>
      <c r="J1" t="s">
        <v>155</v>
      </c>
      <c r="L1" t="s">
        <v>156</v>
      </c>
    </row>
    <row r="2" spans="1:12">
      <c r="A2" t="s">
        <v>91</v>
      </c>
      <c r="B2">
        <v>0</v>
      </c>
      <c r="D2">
        <v>0</v>
      </c>
      <c r="F2">
        <v>-2.8000000000000114</v>
      </c>
      <c r="H2">
        <v>0.90000000000000568</v>
      </c>
      <c r="J2">
        <v>0.90000000000000568</v>
      </c>
      <c r="L2">
        <v>0.79999999999998295</v>
      </c>
    </row>
    <row r="3" spans="1:12">
      <c r="A3" t="s">
        <v>92</v>
      </c>
      <c r="B3">
        <v>0</v>
      </c>
      <c r="D3">
        <v>-0.60000000000002274</v>
      </c>
      <c r="F3">
        <v>0.5</v>
      </c>
      <c r="H3">
        <v>-9.9999999999994316E-2</v>
      </c>
      <c r="J3">
        <v>-1.4000000000000057</v>
      </c>
      <c r="L3">
        <v>1.4000000000000057</v>
      </c>
    </row>
    <row r="4" spans="1:12">
      <c r="A4" t="s">
        <v>93</v>
      </c>
      <c r="B4">
        <v>0</v>
      </c>
      <c r="D4">
        <v>-3.3999999999999773</v>
      </c>
      <c r="F4">
        <v>0.39999999999997726</v>
      </c>
      <c r="H4">
        <v>-1.7999999999999829</v>
      </c>
      <c r="J4">
        <v>0.40000000000000568</v>
      </c>
      <c r="L4">
        <v>0.39999999999997726</v>
      </c>
    </row>
    <row r="5" spans="1:12">
      <c r="A5" t="s">
        <v>97</v>
      </c>
      <c r="B5">
        <v>0</v>
      </c>
      <c r="D5">
        <v>0.80000000000001137</v>
      </c>
      <c r="F5">
        <v>0.79999999999998295</v>
      </c>
      <c r="H5">
        <v>-1.5999999999999943</v>
      </c>
      <c r="J5">
        <v>-2.7999999999999829</v>
      </c>
      <c r="L5">
        <v>-1.4000000000000057</v>
      </c>
    </row>
    <row r="6" spans="1:12">
      <c r="A6" t="s">
        <v>103</v>
      </c>
      <c r="B6">
        <v>0</v>
      </c>
      <c r="D6">
        <v>0</v>
      </c>
      <c r="F6">
        <v>-0.80000000000001137</v>
      </c>
      <c r="H6">
        <v>0</v>
      </c>
      <c r="J6">
        <v>1.2000000000000171</v>
      </c>
      <c r="L6">
        <v>-1.4000000000000057</v>
      </c>
    </row>
    <row r="7" spans="1:12">
      <c r="A7" t="s">
        <v>105</v>
      </c>
      <c r="B7">
        <v>0</v>
      </c>
      <c r="D7">
        <v>1.6000000000000227</v>
      </c>
      <c r="F7">
        <v>-2.2000000000000171</v>
      </c>
      <c r="H7">
        <v>-1.7999999999999829</v>
      </c>
      <c r="J7">
        <v>0.79999999999998295</v>
      </c>
      <c r="L7">
        <v>-2.4000000000000057</v>
      </c>
    </row>
    <row r="8" spans="1:12">
      <c r="A8" t="s">
        <v>106</v>
      </c>
      <c r="B8">
        <v>0</v>
      </c>
      <c r="D8">
        <v>2.8000000000000114</v>
      </c>
      <c r="F8">
        <v>-3.4000000000000057</v>
      </c>
      <c r="H8">
        <v>1.2000000000000171</v>
      </c>
      <c r="J8">
        <v>0.79999999999998295</v>
      </c>
      <c r="L8">
        <v>-1</v>
      </c>
    </row>
    <row r="9" spans="1:12">
      <c r="A9" t="s">
        <v>107</v>
      </c>
      <c r="B9">
        <v>0</v>
      </c>
      <c r="D9">
        <v>-1.5999999999999943</v>
      </c>
      <c r="F9">
        <v>0.40000000000000568</v>
      </c>
      <c r="H9">
        <v>1.4000000000000057</v>
      </c>
      <c r="J9">
        <v>1.4000000000000057</v>
      </c>
      <c r="L9">
        <v>0.19999999999998863</v>
      </c>
    </row>
    <row r="10" spans="1:12">
      <c r="A10" t="s">
        <v>109</v>
      </c>
      <c r="B10">
        <v>0</v>
      </c>
      <c r="D10">
        <v>0.80000000000001137</v>
      </c>
      <c r="F10">
        <v>-1.4000000000000057</v>
      </c>
      <c r="H10">
        <v>-0.40000000000000568</v>
      </c>
      <c r="J10">
        <v>1</v>
      </c>
      <c r="L10">
        <v>0.40000000000000568</v>
      </c>
    </row>
    <row r="11" spans="1:12">
      <c r="A11" t="s">
        <v>110</v>
      </c>
      <c r="B11">
        <v>0</v>
      </c>
      <c r="D11">
        <v>-1.1999999999999886</v>
      </c>
      <c r="F11">
        <v>2.8000000000000114</v>
      </c>
      <c r="H11">
        <v>0.19999999999998863</v>
      </c>
      <c r="J11">
        <v>-0.59999999999999432</v>
      </c>
      <c r="L11">
        <v>3.5999999999999943</v>
      </c>
    </row>
    <row r="12" spans="1:12">
      <c r="A12" t="s">
        <v>115</v>
      </c>
      <c r="B12">
        <v>0</v>
      </c>
      <c r="D12">
        <v>-1.2000000000000171</v>
      </c>
      <c r="F12">
        <v>-1.7999999999999829</v>
      </c>
      <c r="H12">
        <v>1.7999999999999829</v>
      </c>
      <c r="J12">
        <v>-0.39999999999997726</v>
      </c>
      <c r="L12">
        <v>1.1999999999999886</v>
      </c>
    </row>
    <row r="13" spans="1:12">
      <c r="A13" t="s">
        <v>121</v>
      </c>
      <c r="B13">
        <v>0</v>
      </c>
      <c r="D13">
        <v>-2</v>
      </c>
      <c r="F13">
        <v>-0.19999999999998863</v>
      </c>
      <c r="H13">
        <v>-2.4000000000000057</v>
      </c>
      <c r="J13">
        <v>1.1999999999999886</v>
      </c>
      <c r="L13">
        <v>1.8000000000000114</v>
      </c>
    </row>
    <row r="14" spans="1:12">
      <c r="A14" t="s">
        <v>123</v>
      </c>
      <c r="B14">
        <v>0</v>
      </c>
      <c r="D14">
        <v>-2</v>
      </c>
      <c r="F14">
        <v>-2.1999999999999886</v>
      </c>
      <c r="H14">
        <v>-5.8000000000000114</v>
      </c>
      <c r="J14">
        <v>8.8000000000000114</v>
      </c>
      <c r="L14">
        <v>-8.3999999999999773</v>
      </c>
    </row>
    <row r="15" spans="1:12">
      <c r="A15" t="s">
        <v>126</v>
      </c>
      <c r="B15">
        <v>0</v>
      </c>
      <c r="D15">
        <v>0.19999999999998863</v>
      </c>
      <c r="F15">
        <v>-3.1999999999999886</v>
      </c>
      <c r="H15">
        <v>0.80000000000001137</v>
      </c>
      <c r="J15">
        <v>-2.6000000000000227</v>
      </c>
      <c r="L15">
        <v>-0.79999999999998295</v>
      </c>
    </row>
    <row r="16" spans="1:12">
      <c r="A16" t="s">
        <v>140</v>
      </c>
      <c r="B16">
        <v>0</v>
      </c>
      <c r="D16">
        <v>1</v>
      </c>
      <c r="F16">
        <v>-0.80000000000001137</v>
      </c>
      <c r="H16">
        <v>0.40000000000000568</v>
      </c>
      <c r="J16">
        <v>-1.6999999999999886</v>
      </c>
      <c r="L16">
        <v>-1.7000000000000171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Master</vt:lpstr>
      <vt:lpstr>Master with Mean Wts</vt:lpstr>
      <vt:lpstr>Weight totals (weight only)</vt:lpstr>
      <vt:lpstr>Add Complete Y_N</vt:lpstr>
      <vt:lpstr>Study Completers (Wts &amp; Deltas)</vt:lpstr>
      <vt:lpstr>Data with means</vt:lpstr>
      <vt:lpstr>Adam Corr Data (FB Group) (2)</vt:lpstr>
      <vt:lpstr>Adam Corr Data (FB Group)row</vt:lpstr>
      <vt:lpstr>Adam Corr Data(Control Gp)</vt:lpstr>
      <vt:lpstr>Master Data</vt:lpstr>
      <vt:lpstr>Master(transposed)</vt:lpstr>
    </vt:vector>
  </TitlesOfParts>
  <Company>Clemson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Michael Wilson</cp:lastModifiedBy>
  <cp:lastPrinted>2014-04-10T15:14:41Z</cp:lastPrinted>
  <dcterms:created xsi:type="dcterms:W3CDTF">2013-10-18T11:58:59Z</dcterms:created>
  <dcterms:modified xsi:type="dcterms:W3CDTF">2014-04-30T18:36:40Z</dcterms:modified>
</cp:coreProperties>
</file>